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fernandez\Desktop\AUX 2026\SANNA\"/>
    </mc:Choice>
  </mc:AlternateContent>
  <bookViews>
    <workbookView xWindow="0" yWindow="0" windowWidth="14400" windowHeight="12300"/>
  </bookViews>
  <sheets>
    <sheet name="SANNA_FON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2" l="1"/>
  <c r="B63" i="2"/>
  <c r="J34" i="2"/>
  <c r="H62" i="2"/>
  <c r="H63" i="2"/>
  <c r="R60" i="2"/>
  <c r="R61" i="2"/>
  <c r="R62" i="2"/>
  <c r="R63" i="2"/>
</calcChain>
</file>

<file path=xl/sharedStrings.xml><?xml version="1.0" encoding="utf-8"?>
<sst xmlns="http://schemas.openxmlformats.org/spreadsheetml/2006/main" count="46" uniqueCount="46">
  <si>
    <t>Total general</t>
  </si>
  <si>
    <t>Períodos</t>
  </si>
  <si>
    <t>Rentas de Inversión</t>
  </si>
  <si>
    <t>Otros Ingresos</t>
  </si>
  <si>
    <t>Otros Egresos</t>
  </si>
  <si>
    <t xml:space="preserve"> (en $ de cada año)</t>
  </si>
  <si>
    <t>RESUMEN MOVIMIENTOS DE FONDOS SANNA</t>
  </si>
  <si>
    <t>Recaudación SANNA: Cotiz + Intere. + Reaju. + Multas (1)</t>
  </si>
  <si>
    <t>Reliquidación Gastos de Administración (2)</t>
  </si>
  <si>
    <t>Recursos transferidos para pago de subsidios (3)</t>
  </si>
  <si>
    <t>Transferencias para gastos de administración (4)</t>
  </si>
  <si>
    <t xml:space="preserve"> (1): </t>
  </si>
  <si>
    <t xml:space="preserve"> (2): </t>
  </si>
  <si>
    <t xml:space="preserve"> (3): </t>
  </si>
  <si>
    <t xml:space="preserve"> (4): </t>
  </si>
  <si>
    <t>Corresponde al 8% de la recaudación de las cotizaciones para el seguro SANNA que es transferido por las entidades para conformar el fondo para Gastos de Administración.</t>
  </si>
  <si>
    <t>El aumento registrado se debe a que la ACHS regularizó las multas provenientes de la Ley N°17.322 por el periodo Julio-Diciembre 2018.</t>
  </si>
  <si>
    <t>Total Egresos</t>
  </si>
  <si>
    <t>Total Ingresos</t>
  </si>
  <si>
    <t xml:space="preserve"> (a):</t>
  </si>
  <si>
    <t xml:space="preserve"> (b):</t>
  </si>
  <si>
    <t xml:space="preserve">Corresponde a la recaudación por cotizaciones para el Fondo SANNA efectuada por las Mutualidades de Empleadores Ley N°16.744 e Instituto de Seguridad Laboral. </t>
  </si>
  <si>
    <t xml:space="preserve">Incluye los intereses, reajustes y multas. </t>
  </si>
  <si>
    <t>El aumento registrado se debe a que el IST y la Museg regularizaron las multas provenientes de la Ley N°17.322 por el período Julio-Diciembre 2018.</t>
  </si>
  <si>
    <t>Pérdidas de Inversión</t>
  </si>
  <si>
    <t>Corresponde a los recursos destinados a Gastos de Administración que no fueron utilizados y que se devuelven al Fondo SANNA.</t>
  </si>
  <si>
    <t>Corresponde a los recursos que fueron autorizados para traspasar desde la cuenta de recaudación a la cuenta para pago de subsidios y cotizaciones.</t>
  </si>
  <si>
    <t>Reembolso a entidades pagadoras</t>
  </si>
  <si>
    <t>Saldo (Ingresos - Egresos )</t>
  </si>
  <si>
    <t>Nota:  Información sujeta revisión, por lo cual, los valores pueden sufrir modificaciones.</t>
  </si>
  <si>
    <t>(b)</t>
  </si>
  <si>
    <t>(a)</t>
  </si>
  <si>
    <t>(c)</t>
  </si>
  <si>
    <t>(d)</t>
  </si>
  <si>
    <t>(e)</t>
  </si>
  <si>
    <t xml:space="preserve"> (e):</t>
  </si>
  <si>
    <t>El aumento registrado se debe a que el ISL regularizó las multas provenientes de la Ley N°17.322 por el periodo Mayo 2017 - Septiembre 2022.</t>
  </si>
  <si>
    <t>(f)</t>
  </si>
  <si>
    <t>(f):</t>
  </si>
  <si>
    <t>El ISL retiro del Fondo SANNA un exceso de recursos que fueron traspasados por error en el mes de Enero de 2024.</t>
  </si>
  <si>
    <t>Cifras en revisión.</t>
  </si>
  <si>
    <t>(h)</t>
  </si>
  <si>
    <t>(h):</t>
  </si>
  <si>
    <t>El ISL declaró una devolución de impuestos que se origina por la retención del 4% que afecta a los instrumentos financieros (Bonos)</t>
  </si>
  <si>
    <t>Fuente: Información enviada por Mutualidades de Empleadores Ley N°16.744 e Instituto de Seguridad Laboral correspondiente al numeral 2.3 "Informe financiero de las entidades administradoras", del Título III perteneciente al Libro VIII del Compendio de Normas SANNA.</t>
  </si>
  <si>
    <t>(c)  (d)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</si>
</sst>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$_-;\-* #,##0\ _$_-;_-* &quot;-&quot;??\ _$_-;_-@_-"/>
    <numFmt numFmtId="166" formatCode="_-* #,##0\ _€_-;\-* #,##0\ _€_-;_-* &quot;-&quot;??\ _€_-;_-@_-"/>
    <numFmt numFmtId="167" formatCode="_-* #,##0.00\ _$_-;\-* #,##0.00\ _$_-;_-* &quot;-&quot;??\ _$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rgb="FF1F497D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</borders>
  <cellStyleXfs count="3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0" fontId="7" fillId="0" borderId="0"/>
    <xf numFmtId="0" fontId="12" fillId="0" borderId="0"/>
    <xf numFmtId="0" fontId="13" fillId="0" borderId="0"/>
    <xf numFmtId="0" fontId="14" fillId="0" borderId="0"/>
    <xf numFmtId="0" fontId="17" fillId="0" borderId="0"/>
    <xf numFmtId="0" fontId="18" fillId="0" borderId="0"/>
    <xf numFmtId="0" fontId="19" fillId="0" borderId="0"/>
    <xf numFmtId="0" fontId="20" fillId="0" borderId="0"/>
  </cellStyleXfs>
  <cellXfs count="40">
    <xf numFmtId="0" fontId="0" fillId="0" borderId="0" xfId="0"/>
    <xf numFmtId="165" fontId="2" fillId="0" borderId="0" xfId="13" applyNumberFormat="1" applyFont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6" fontId="8" fillId="0" borderId="0" xfId="0" applyNumberFormat="1" applyFont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166" fontId="8" fillId="0" borderId="3" xfId="1" applyNumberFormat="1" applyFont="1" applyBorder="1"/>
    <xf numFmtId="166" fontId="8" fillId="3" borderId="4" xfId="1" applyNumberFormat="1" applyFont="1" applyFill="1" applyBorder="1"/>
    <xf numFmtId="166" fontId="9" fillId="2" borderId="3" xfId="1" applyNumberFormat="1" applyFont="1" applyFill="1" applyBorder="1" applyAlignment="1">
      <alignment horizontal="center" vertical="center" wrapText="1"/>
    </xf>
    <xf numFmtId="166" fontId="9" fillId="2" borderId="4" xfId="1" applyNumberFormat="1" applyFont="1" applyFill="1" applyBorder="1" applyAlignment="1">
      <alignment horizontal="center" vertical="center" wrapText="1"/>
    </xf>
    <xf numFmtId="166" fontId="8" fillId="0" borderId="2" xfId="1" applyNumberFormat="1" applyFont="1" applyBorder="1"/>
    <xf numFmtId="166" fontId="9" fillId="2" borderId="2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8" fillId="3" borderId="1" xfId="1" applyNumberFormat="1" applyFont="1" applyFill="1" applyBorder="1"/>
    <xf numFmtId="166" fontId="9" fillId="2" borderId="1" xfId="1" applyNumberFormat="1" applyFont="1" applyFill="1" applyBorder="1" applyAlignment="1">
      <alignment horizontal="center" vertical="center" wrapText="1"/>
    </xf>
    <xf numFmtId="166" fontId="11" fillId="0" borderId="2" xfId="1" applyNumberFormat="1" applyFont="1" applyFill="1" applyBorder="1"/>
    <xf numFmtId="166" fontId="11" fillId="0" borderId="3" xfId="1" applyNumberFormat="1" applyFont="1" applyFill="1" applyBorder="1"/>
    <xf numFmtId="166" fontId="11" fillId="3" borderId="4" xfId="1" applyNumberFormat="1" applyFont="1" applyFill="1" applyBorder="1"/>
    <xf numFmtId="165" fontId="11" fillId="0" borderId="0" xfId="13" applyNumberFormat="1" applyFont="1" applyAlignment="1">
      <alignment horizontal="left"/>
    </xf>
    <xf numFmtId="165" fontId="11" fillId="0" borderId="0" xfId="13" applyNumberFormat="1" applyFont="1" applyAlignment="1">
      <alignment wrapText="1"/>
    </xf>
    <xf numFmtId="165" fontId="11" fillId="0" borderId="0" xfId="13" applyNumberFormat="1" applyFont="1" applyFill="1" applyAlignment="1"/>
    <xf numFmtId="166" fontId="15" fillId="0" borderId="0" xfId="0" applyNumberFormat="1" applyFont="1"/>
    <xf numFmtId="165" fontId="16" fillId="0" borderId="0" xfId="13" applyNumberFormat="1" applyFont="1" applyAlignment="1">
      <alignment horizontal="center"/>
    </xf>
    <xf numFmtId="166" fontId="8" fillId="0" borderId="4" xfId="1" applyNumberFormat="1" applyFont="1" applyFill="1" applyBorder="1"/>
    <xf numFmtId="166" fontId="8" fillId="0" borderId="2" xfId="1" applyNumberFormat="1" applyFont="1" applyFill="1" applyBorder="1"/>
    <xf numFmtId="166" fontId="8" fillId="0" borderId="2" xfId="1" applyNumberFormat="1" applyFont="1" applyFill="1" applyBorder="1" applyAlignment="1">
      <alignment horizontal="left"/>
    </xf>
    <xf numFmtId="166" fontId="8" fillId="0" borderId="4" xfId="1" applyNumberFormat="1" applyFont="1" applyBorder="1"/>
    <xf numFmtId="165" fontId="2" fillId="0" borderId="4" xfId="13" applyNumberFormat="1" applyFont="1" applyBorder="1" applyAlignment="1">
      <alignment horizontal="center"/>
    </xf>
    <xf numFmtId="166" fontId="8" fillId="0" borderId="1" xfId="1" applyNumberFormat="1" applyFont="1" applyBorder="1"/>
    <xf numFmtId="165" fontId="2" fillId="0" borderId="1" xfId="13" applyNumberFormat="1" applyFont="1" applyBorder="1" applyAlignment="1">
      <alignment horizontal="center"/>
    </xf>
    <xf numFmtId="166" fontId="8" fillId="0" borderId="1" xfId="1" quotePrefix="1" applyNumberFormat="1" applyFont="1" applyBorder="1"/>
    <xf numFmtId="166" fontId="11" fillId="0" borderId="4" xfId="1" applyNumberFormat="1" applyFont="1" applyFill="1" applyBorder="1"/>
    <xf numFmtId="166" fontId="11" fillId="0" borderId="1" xfId="1" applyNumberFormat="1" applyFont="1" applyFill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0">
    <cellStyle name="Millares" xfId="1" builtinId="3"/>
    <cellStyle name="Millares 2" xfId="4"/>
    <cellStyle name="Millares 3" xfId="13"/>
    <cellStyle name="Normal" xfId="0" builtinId="0"/>
    <cellStyle name="Normal 10" xfId="5"/>
    <cellStyle name="Normal 10 2" xfId="9"/>
    <cellStyle name="Normal 10 2 2" xfId="18"/>
    <cellStyle name="Normal 10 3" xfId="14"/>
    <cellStyle name="Normal 11" xfId="25"/>
    <cellStyle name="Normal 12" xfId="26"/>
    <cellStyle name="Normal 13" xfId="27"/>
    <cellStyle name="Normal 14" xfId="28"/>
    <cellStyle name="Normal 15" xfId="29"/>
    <cellStyle name="Normal 2" xfId="3"/>
    <cellStyle name="Normal 21" xfId="6"/>
    <cellStyle name="Normal 21 2" xfId="10"/>
    <cellStyle name="Normal 21 2 2" xfId="19"/>
    <cellStyle name="Normal 21 3" xfId="15"/>
    <cellStyle name="Normal 3" xfId="8"/>
    <cellStyle name="Normal 3 2" xfId="17"/>
    <cellStyle name="Normal 4" xfId="2"/>
    <cellStyle name="Normal 5" xfId="12"/>
    <cellStyle name="Normal 6" xfId="21"/>
    <cellStyle name="Normal 7" xfId="22"/>
    <cellStyle name="Normal 8" xfId="23"/>
    <cellStyle name="Normal 9" xfId="24"/>
    <cellStyle name="Porcentaje 2" xfId="11"/>
    <cellStyle name="Porcentaje 2 2" xfId="20"/>
    <cellStyle name="Porcentaje 3" xfId="7"/>
    <cellStyle name="Porcentaje 4" xfId="16"/>
  </cellStyles>
  <dxfs count="0"/>
  <tableStyles count="0" defaultTableStyle="TableStyleMedium2" defaultPivotStyle="PivotStyleLight16"/>
  <colors>
    <mruColors>
      <color rgb="FF4F81BD"/>
      <color rgb="FFC5D9F1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125"/>
  <sheetViews>
    <sheetView showGridLines="0" tabSelected="1" zoomScaleNormal="100" workbookViewId="0">
      <pane ySplit="4" topLeftCell="A5" activePane="bottomLeft" state="frozen"/>
      <selection pane="bottomLeft" activeCell="H19" sqref="H19"/>
    </sheetView>
  </sheetViews>
  <sheetFormatPr baseColWidth="10" defaultColWidth="11.42578125" defaultRowHeight="12.75" x14ac:dyDescent="0.2"/>
  <cols>
    <col min="1" max="1" width="10.28515625" style="2" customWidth="1"/>
    <col min="2" max="2" width="18.42578125" style="2" customWidth="1"/>
    <col min="3" max="3" width="3.42578125" style="2" customWidth="1"/>
    <col min="4" max="4" width="16.28515625" style="2" customWidth="1"/>
    <col min="5" max="5" width="15.7109375" style="2" customWidth="1"/>
    <col min="6" max="6" width="16.28515625" style="2" customWidth="1"/>
    <col min="7" max="7" width="3.42578125" style="2" customWidth="1"/>
    <col min="8" max="8" width="16.7109375" style="2" customWidth="1"/>
    <col min="9" max="9" width="1.140625" style="2" customWidth="1"/>
    <col min="10" max="11" width="16.7109375" style="2" customWidth="1"/>
    <col min="12" max="12" width="14.5703125" style="2" customWidth="1"/>
    <col min="13" max="13" width="16.28515625" style="2" customWidth="1"/>
    <col min="14" max="14" width="14.28515625" style="2" customWidth="1"/>
    <col min="15" max="15" width="3.42578125" style="2" customWidth="1"/>
    <col min="16" max="16" width="16.85546875" style="2" customWidth="1"/>
    <col min="17" max="17" width="1.28515625" style="2" customWidth="1"/>
    <col min="18" max="18" width="17.7109375" style="2" customWidth="1"/>
    <col min="19" max="19" width="4.7109375" style="2" customWidth="1"/>
    <col min="20" max="16384" width="11.42578125" style="2"/>
  </cols>
  <sheetData>
    <row r="1" spans="1:18" s="3" customFormat="1" x14ac:dyDescent="0.2">
      <c r="A1" s="38" t="s">
        <v>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s="3" customFormat="1" x14ac:dyDescent="0.2">
      <c r="A2" s="38" t="s">
        <v>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3" customFormat="1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s="3" customFormat="1" ht="51" x14ac:dyDescent="0.2">
      <c r="A4" s="7" t="s">
        <v>1</v>
      </c>
      <c r="B4" s="9" t="s">
        <v>7</v>
      </c>
      <c r="C4" s="7"/>
      <c r="D4" s="8" t="s">
        <v>2</v>
      </c>
      <c r="E4" s="8" t="s">
        <v>8</v>
      </c>
      <c r="F4" s="9" t="s">
        <v>3</v>
      </c>
      <c r="G4" s="17"/>
      <c r="H4" s="9" t="s">
        <v>18</v>
      </c>
      <c r="I4" s="4"/>
      <c r="J4" s="7" t="s">
        <v>9</v>
      </c>
      <c r="K4" s="8" t="s">
        <v>24</v>
      </c>
      <c r="L4" s="8" t="s">
        <v>27</v>
      </c>
      <c r="M4" s="8" t="s">
        <v>10</v>
      </c>
      <c r="N4" s="9" t="s">
        <v>4</v>
      </c>
      <c r="O4" s="17"/>
      <c r="P4" s="9" t="s">
        <v>17</v>
      </c>
      <c r="R4" s="17" t="s">
        <v>28</v>
      </c>
    </row>
    <row r="5" spans="1:18" ht="19.149999999999999" customHeight="1" x14ac:dyDescent="0.2">
      <c r="A5" s="10">
        <v>201705</v>
      </c>
      <c r="B5" s="31">
        <v>359808836</v>
      </c>
      <c r="C5" s="15"/>
      <c r="D5" s="11">
        <v>16195</v>
      </c>
      <c r="E5" s="11">
        <v>0</v>
      </c>
      <c r="F5" s="31">
        <v>0</v>
      </c>
      <c r="G5" s="33"/>
      <c r="H5" s="12">
        <v>359825031</v>
      </c>
      <c r="J5" s="15">
        <v>0</v>
      </c>
      <c r="K5" s="11">
        <v>0</v>
      </c>
      <c r="L5" s="11">
        <v>0</v>
      </c>
      <c r="M5" s="11">
        <v>0</v>
      </c>
      <c r="N5" s="31">
        <v>0</v>
      </c>
      <c r="O5" s="33"/>
      <c r="P5" s="12">
        <v>0</v>
      </c>
      <c r="R5" s="18">
        <v>359825031</v>
      </c>
    </row>
    <row r="6" spans="1:18" ht="19.149999999999999" customHeight="1" x14ac:dyDescent="0.2">
      <c r="A6" s="10">
        <v>201706</v>
      </c>
      <c r="B6" s="31">
        <v>386279499</v>
      </c>
      <c r="C6" s="15"/>
      <c r="D6" s="11">
        <v>659974</v>
      </c>
      <c r="E6" s="11">
        <v>0</v>
      </c>
      <c r="F6" s="31">
        <v>0</v>
      </c>
      <c r="G6" s="33"/>
      <c r="H6" s="12">
        <v>386939473</v>
      </c>
      <c r="J6" s="15">
        <v>0</v>
      </c>
      <c r="K6" s="11">
        <v>0</v>
      </c>
      <c r="L6" s="11">
        <v>0</v>
      </c>
      <c r="M6" s="11">
        <v>0</v>
      </c>
      <c r="N6" s="31">
        <v>0</v>
      </c>
      <c r="O6" s="33"/>
      <c r="P6" s="12">
        <v>0</v>
      </c>
      <c r="R6" s="18">
        <v>386939473</v>
      </c>
    </row>
    <row r="7" spans="1:18" ht="19.149999999999999" customHeight="1" x14ac:dyDescent="0.2">
      <c r="A7" s="10">
        <v>201707</v>
      </c>
      <c r="B7" s="31">
        <v>397466154</v>
      </c>
      <c r="C7" s="15"/>
      <c r="D7" s="11">
        <v>1924920</v>
      </c>
      <c r="E7" s="11">
        <v>0</v>
      </c>
      <c r="F7" s="31">
        <v>0</v>
      </c>
      <c r="G7" s="33"/>
      <c r="H7" s="12">
        <v>399391074</v>
      </c>
      <c r="J7" s="15">
        <v>0</v>
      </c>
      <c r="K7" s="11">
        <v>4530</v>
      </c>
      <c r="L7" s="11">
        <v>0</v>
      </c>
      <c r="M7" s="11">
        <v>0</v>
      </c>
      <c r="N7" s="31">
        <v>0</v>
      </c>
      <c r="O7" s="33"/>
      <c r="P7" s="12">
        <v>4530</v>
      </c>
      <c r="R7" s="18">
        <v>399386544</v>
      </c>
    </row>
    <row r="8" spans="1:18" ht="19.149999999999999" customHeight="1" x14ac:dyDescent="0.2">
      <c r="A8" s="10">
        <v>201708</v>
      </c>
      <c r="B8" s="31">
        <v>407700492</v>
      </c>
      <c r="C8" s="15"/>
      <c r="D8" s="11">
        <v>3266473</v>
      </c>
      <c r="E8" s="11">
        <v>0</v>
      </c>
      <c r="F8" s="31">
        <v>0</v>
      </c>
      <c r="G8" s="33"/>
      <c r="H8" s="12">
        <v>410966965</v>
      </c>
      <c r="J8" s="15">
        <v>0</v>
      </c>
      <c r="K8" s="11">
        <v>0</v>
      </c>
      <c r="L8" s="11">
        <v>0</v>
      </c>
      <c r="M8" s="11">
        <v>0</v>
      </c>
      <c r="N8" s="31">
        <v>0</v>
      </c>
      <c r="O8" s="33"/>
      <c r="P8" s="12">
        <v>0</v>
      </c>
      <c r="R8" s="18">
        <v>410966965</v>
      </c>
    </row>
    <row r="9" spans="1:18" ht="19.149999999999999" customHeight="1" x14ac:dyDescent="0.2">
      <c r="A9" s="10">
        <v>201709</v>
      </c>
      <c r="B9" s="31">
        <v>396716342</v>
      </c>
      <c r="C9" s="15"/>
      <c r="D9" s="11">
        <v>3134021</v>
      </c>
      <c r="E9" s="11">
        <v>0</v>
      </c>
      <c r="F9" s="31">
        <v>0</v>
      </c>
      <c r="G9" s="33"/>
      <c r="H9" s="12">
        <v>399850363</v>
      </c>
      <c r="J9" s="15">
        <v>0</v>
      </c>
      <c r="K9" s="11">
        <v>1066</v>
      </c>
      <c r="L9" s="11">
        <v>0</v>
      </c>
      <c r="M9" s="11">
        <v>0</v>
      </c>
      <c r="N9" s="31">
        <v>0</v>
      </c>
      <c r="O9" s="33"/>
      <c r="P9" s="12">
        <v>1066</v>
      </c>
      <c r="R9" s="18">
        <v>399849297</v>
      </c>
    </row>
    <row r="10" spans="1:18" ht="19.149999999999999" customHeight="1" x14ac:dyDescent="0.2">
      <c r="A10" s="10">
        <v>201710</v>
      </c>
      <c r="B10" s="31">
        <v>424170103</v>
      </c>
      <c r="C10" s="15"/>
      <c r="D10" s="11">
        <v>3650005</v>
      </c>
      <c r="E10" s="11">
        <v>0</v>
      </c>
      <c r="F10" s="31">
        <v>0</v>
      </c>
      <c r="G10" s="33"/>
      <c r="H10" s="12">
        <v>427820108</v>
      </c>
      <c r="J10" s="15">
        <v>0</v>
      </c>
      <c r="K10" s="11">
        <v>64082</v>
      </c>
      <c r="L10" s="11">
        <v>0</v>
      </c>
      <c r="M10" s="11">
        <v>0</v>
      </c>
      <c r="N10" s="31">
        <v>0</v>
      </c>
      <c r="O10" s="33"/>
      <c r="P10" s="12">
        <v>64082</v>
      </c>
      <c r="R10" s="18">
        <v>427756026</v>
      </c>
    </row>
    <row r="11" spans="1:18" ht="19.149999999999999" customHeight="1" x14ac:dyDescent="0.2">
      <c r="A11" s="10">
        <v>201711</v>
      </c>
      <c r="B11" s="31">
        <v>403183618</v>
      </c>
      <c r="C11" s="15"/>
      <c r="D11" s="11">
        <v>5160239</v>
      </c>
      <c r="E11" s="11">
        <v>0</v>
      </c>
      <c r="F11" s="31">
        <v>0</v>
      </c>
      <c r="G11" s="33"/>
      <c r="H11" s="12">
        <v>408343857</v>
      </c>
      <c r="J11" s="15">
        <v>0</v>
      </c>
      <c r="K11" s="11">
        <v>155862</v>
      </c>
      <c r="L11" s="11">
        <v>0</v>
      </c>
      <c r="M11" s="11">
        <v>0</v>
      </c>
      <c r="N11" s="31">
        <v>0</v>
      </c>
      <c r="O11" s="33"/>
      <c r="P11" s="12">
        <v>155862</v>
      </c>
      <c r="R11" s="18">
        <v>408187995</v>
      </c>
    </row>
    <row r="12" spans="1:18" ht="19.149999999999999" customHeight="1" x14ac:dyDescent="0.2">
      <c r="A12" s="10">
        <v>201712</v>
      </c>
      <c r="B12" s="31">
        <v>413592509</v>
      </c>
      <c r="C12" s="15"/>
      <c r="D12" s="11">
        <v>47684263</v>
      </c>
      <c r="E12" s="11">
        <v>0</v>
      </c>
      <c r="F12" s="31">
        <v>0</v>
      </c>
      <c r="G12" s="33"/>
      <c r="H12" s="12">
        <v>461276772</v>
      </c>
      <c r="J12" s="15">
        <v>0</v>
      </c>
      <c r="K12" s="11">
        <v>1407</v>
      </c>
      <c r="L12" s="11">
        <v>0</v>
      </c>
      <c r="M12" s="11">
        <v>0</v>
      </c>
      <c r="N12" s="31">
        <v>0</v>
      </c>
      <c r="O12" s="33"/>
      <c r="P12" s="12">
        <v>1407</v>
      </c>
      <c r="R12" s="18">
        <v>461275365</v>
      </c>
    </row>
    <row r="13" spans="1:18" ht="19.149999999999999" customHeight="1" x14ac:dyDescent="0.2">
      <c r="A13" s="10">
        <v>201801</v>
      </c>
      <c r="B13" s="31">
        <v>489245479</v>
      </c>
      <c r="C13" s="15"/>
      <c r="D13" s="11">
        <v>9429965</v>
      </c>
      <c r="E13" s="11">
        <v>0</v>
      </c>
      <c r="F13" s="31">
        <v>0</v>
      </c>
      <c r="G13" s="33"/>
      <c r="H13" s="12">
        <v>498675444</v>
      </c>
      <c r="J13" s="15">
        <v>0</v>
      </c>
      <c r="K13" s="11">
        <v>0</v>
      </c>
      <c r="L13" s="11">
        <v>0</v>
      </c>
      <c r="M13" s="11">
        <v>0</v>
      </c>
      <c r="N13" s="31">
        <v>0</v>
      </c>
      <c r="O13" s="33"/>
      <c r="P13" s="12">
        <v>0</v>
      </c>
      <c r="R13" s="18">
        <v>498675444</v>
      </c>
    </row>
    <row r="14" spans="1:18" ht="19.149999999999999" customHeight="1" x14ac:dyDescent="0.2">
      <c r="A14" s="10">
        <v>201802</v>
      </c>
      <c r="B14" s="31">
        <v>617380642</v>
      </c>
      <c r="C14" s="15"/>
      <c r="D14" s="11">
        <v>11142019</v>
      </c>
      <c r="E14" s="11">
        <v>0</v>
      </c>
      <c r="F14" s="31">
        <v>0</v>
      </c>
      <c r="G14" s="33"/>
      <c r="H14" s="12">
        <v>628522661</v>
      </c>
      <c r="J14" s="15">
        <v>1360965</v>
      </c>
      <c r="K14" s="11">
        <v>94976</v>
      </c>
      <c r="L14" s="11">
        <v>0</v>
      </c>
      <c r="M14" s="11">
        <v>3715222</v>
      </c>
      <c r="N14" s="31">
        <v>0</v>
      </c>
      <c r="O14" s="33"/>
      <c r="P14" s="12">
        <v>5171163</v>
      </c>
      <c r="R14" s="18">
        <v>623351498</v>
      </c>
    </row>
    <row r="15" spans="1:18" ht="19.149999999999999" customHeight="1" x14ac:dyDescent="0.2">
      <c r="A15" s="10">
        <v>201803</v>
      </c>
      <c r="B15" s="31">
        <v>861991989</v>
      </c>
      <c r="C15" s="15"/>
      <c r="D15" s="11">
        <v>16818173</v>
      </c>
      <c r="E15" s="11">
        <v>0</v>
      </c>
      <c r="F15" s="31">
        <v>0</v>
      </c>
      <c r="G15" s="33"/>
      <c r="H15" s="12">
        <v>878810162</v>
      </c>
      <c r="J15" s="15">
        <v>50532933</v>
      </c>
      <c r="K15" s="11">
        <v>22466</v>
      </c>
      <c r="L15" s="11">
        <v>0</v>
      </c>
      <c r="M15" s="11">
        <v>4840779</v>
      </c>
      <c r="N15" s="31">
        <v>0</v>
      </c>
      <c r="O15" s="33"/>
      <c r="P15" s="12">
        <v>55396178</v>
      </c>
      <c r="R15" s="18">
        <v>823413984</v>
      </c>
    </row>
    <row r="16" spans="1:18" ht="19.149999999999999" customHeight="1" x14ac:dyDescent="0.2">
      <c r="A16" s="10">
        <v>201804</v>
      </c>
      <c r="B16" s="31">
        <v>661054689</v>
      </c>
      <c r="C16" s="15"/>
      <c r="D16" s="11">
        <v>8555938</v>
      </c>
      <c r="E16" s="11">
        <v>0</v>
      </c>
      <c r="F16" s="31">
        <v>0</v>
      </c>
      <c r="G16" s="33"/>
      <c r="H16" s="12">
        <v>669610627</v>
      </c>
      <c r="J16" s="15">
        <v>61444061</v>
      </c>
      <c r="K16" s="11">
        <v>1037463</v>
      </c>
      <c r="L16" s="11">
        <v>0</v>
      </c>
      <c r="M16" s="11">
        <v>4975580</v>
      </c>
      <c r="N16" s="31">
        <v>0</v>
      </c>
      <c r="O16" s="33"/>
      <c r="P16" s="12">
        <v>67457104</v>
      </c>
      <c r="R16" s="18">
        <v>602153523</v>
      </c>
    </row>
    <row r="17" spans="1:18" ht="19.149999999999999" customHeight="1" x14ac:dyDescent="0.2">
      <c r="A17" s="10">
        <v>201805</v>
      </c>
      <c r="B17" s="31">
        <v>654218237</v>
      </c>
      <c r="C17" s="15"/>
      <c r="D17" s="11">
        <v>15538866</v>
      </c>
      <c r="E17" s="11">
        <v>0</v>
      </c>
      <c r="F17" s="31">
        <v>0</v>
      </c>
      <c r="G17" s="33"/>
      <c r="H17" s="12">
        <v>669757103</v>
      </c>
      <c r="J17" s="15">
        <v>138906701</v>
      </c>
      <c r="K17" s="11">
        <v>99141</v>
      </c>
      <c r="L17" s="11">
        <v>0</v>
      </c>
      <c r="M17" s="11">
        <v>5088380</v>
      </c>
      <c r="N17" s="31">
        <v>0</v>
      </c>
      <c r="O17" s="33"/>
      <c r="P17" s="12">
        <v>144094222</v>
      </c>
      <c r="R17" s="18">
        <v>525662881</v>
      </c>
    </row>
    <row r="18" spans="1:18" ht="19.149999999999999" customHeight="1" x14ac:dyDescent="0.2">
      <c r="A18" s="10">
        <v>201806</v>
      </c>
      <c r="B18" s="31">
        <v>649690856</v>
      </c>
      <c r="C18" s="15"/>
      <c r="D18" s="11">
        <v>15375666</v>
      </c>
      <c r="E18" s="11">
        <v>0</v>
      </c>
      <c r="F18" s="31">
        <v>0</v>
      </c>
      <c r="G18" s="33"/>
      <c r="H18" s="12">
        <v>665066522</v>
      </c>
      <c r="J18" s="15">
        <v>181728403</v>
      </c>
      <c r="K18" s="11">
        <v>0</v>
      </c>
      <c r="L18" s="11">
        <v>0</v>
      </c>
      <c r="M18" s="11">
        <v>4989953</v>
      </c>
      <c r="N18" s="31">
        <v>0</v>
      </c>
      <c r="O18" s="33"/>
      <c r="P18" s="12">
        <v>186718356</v>
      </c>
      <c r="R18" s="18">
        <v>478348166</v>
      </c>
    </row>
    <row r="19" spans="1:18" ht="19.149999999999999" customHeight="1" x14ac:dyDescent="0.2">
      <c r="A19" s="10">
        <v>201807</v>
      </c>
      <c r="B19" s="31">
        <v>656132401</v>
      </c>
      <c r="C19" s="15"/>
      <c r="D19" s="11">
        <v>19583029</v>
      </c>
      <c r="E19" s="11">
        <v>0</v>
      </c>
      <c r="F19" s="31">
        <v>0</v>
      </c>
      <c r="G19" s="33"/>
      <c r="H19" s="12">
        <v>675715430</v>
      </c>
      <c r="J19" s="15">
        <v>154113829</v>
      </c>
      <c r="K19" s="11">
        <v>2627</v>
      </c>
      <c r="L19" s="11">
        <v>0</v>
      </c>
      <c r="M19" s="11">
        <v>4869710</v>
      </c>
      <c r="N19" s="31">
        <v>0</v>
      </c>
      <c r="O19" s="33"/>
      <c r="P19" s="12">
        <v>158986166</v>
      </c>
      <c r="R19" s="18">
        <v>516729264</v>
      </c>
    </row>
    <row r="20" spans="1:18" ht="19.149999999999999" customHeight="1" x14ac:dyDescent="0.2">
      <c r="A20" s="10">
        <v>201808</v>
      </c>
      <c r="B20" s="31">
        <v>654752685</v>
      </c>
      <c r="C20" s="15"/>
      <c r="D20" s="11">
        <v>18247652</v>
      </c>
      <c r="E20" s="11">
        <v>0</v>
      </c>
      <c r="F20" s="31">
        <v>0</v>
      </c>
      <c r="G20" s="33"/>
      <c r="H20" s="12">
        <v>673000337</v>
      </c>
      <c r="J20" s="15">
        <v>10749978</v>
      </c>
      <c r="K20" s="11">
        <v>531516</v>
      </c>
      <c r="L20" s="11">
        <v>0</v>
      </c>
      <c r="M20" s="11">
        <v>5015249</v>
      </c>
      <c r="N20" s="31">
        <v>0</v>
      </c>
      <c r="O20" s="33"/>
      <c r="P20" s="12">
        <v>16296743</v>
      </c>
      <c r="R20" s="18">
        <v>656703594</v>
      </c>
    </row>
    <row r="21" spans="1:18" ht="19.149999999999999" customHeight="1" x14ac:dyDescent="0.2">
      <c r="A21" s="10">
        <v>201809</v>
      </c>
      <c r="B21" s="31">
        <v>652010867</v>
      </c>
      <c r="C21" s="15"/>
      <c r="D21" s="11">
        <v>13099604</v>
      </c>
      <c r="E21" s="11">
        <v>0</v>
      </c>
      <c r="F21" s="31">
        <v>0</v>
      </c>
      <c r="G21" s="33"/>
      <c r="H21" s="12">
        <v>665110471</v>
      </c>
      <c r="J21" s="15">
        <v>90157294</v>
      </c>
      <c r="K21" s="11">
        <v>888745</v>
      </c>
      <c r="L21" s="11">
        <v>0</v>
      </c>
      <c r="M21" s="11">
        <v>4991842</v>
      </c>
      <c r="N21" s="31">
        <v>0</v>
      </c>
      <c r="O21" s="33"/>
      <c r="P21" s="12">
        <v>96037881</v>
      </c>
      <c r="R21" s="18">
        <v>569072590</v>
      </c>
    </row>
    <row r="22" spans="1:18" ht="19.149999999999999" customHeight="1" x14ac:dyDescent="0.2">
      <c r="A22" s="10">
        <v>201810</v>
      </c>
      <c r="B22" s="31">
        <v>704185721</v>
      </c>
      <c r="C22" s="15"/>
      <c r="D22" s="11">
        <v>11089305</v>
      </c>
      <c r="E22" s="11">
        <v>0</v>
      </c>
      <c r="F22" s="31">
        <v>0</v>
      </c>
      <c r="G22" s="33"/>
      <c r="H22" s="12">
        <v>715275026</v>
      </c>
      <c r="J22" s="15">
        <v>10987020</v>
      </c>
      <c r="K22" s="11">
        <v>13812783</v>
      </c>
      <c r="L22" s="11">
        <v>0</v>
      </c>
      <c r="M22" s="11">
        <v>4831395</v>
      </c>
      <c r="N22" s="31">
        <v>0</v>
      </c>
      <c r="O22" s="33"/>
      <c r="P22" s="12">
        <v>29631198</v>
      </c>
      <c r="R22" s="18">
        <v>685643828</v>
      </c>
    </row>
    <row r="23" spans="1:18" ht="19.149999999999999" customHeight="1" x14ac:dyDescent="0.2">
      <c r="A23" s="10">
        <v>201811</v>
      </c>
      <c r="B23" s="31">
        <v>668969768</v>
      </c>
      <c r="C23" s="15"/>
      <c r="D23" s="11">
        <v>27719522</v>
      </c>
      <c r="E23" s="11">
        <v>0</v>
      </c>
      <c r="F23" s="31">
        <v>0</v>
      </c>
      <c r="G23" s="33"/>
      <c r="H23" s="12">
        <v>696689290</v>
      </c>
      <c r="J23" s="15">
        <v>117625988</v>
      </c>
      <c r="K23" s="11">
        <v>563550</v>
      </c>
      <c r="L23" s="11">
        <v>0</v>
      </c>
      <c r="M23" s="11">
        <v>5411611</v>
      </c>
      <c r="N23" s="31">
        <v>0</v>
      </c>
      <c r="O23" s="33"/>
      <c r="P23" s="12">
        <v>123601149</v>
      </c>
      <c r="R23" s="18">
        <v>573088141</v>
      </c>
    </row>
    <row r="24" spans="1:18" ht="19.149999999999999" customHeight="1" x14ac:dyDescent="0.2">
      <c r="A24" s="10">
        <v>201812</v>
      </c>
      <c r="B24" s="31">
        <v>687001029</v>
      </c>
      <c r="C24" s="15"/>
      <c r="D24" s="11">
        <v>-11126994</v>
      </c>
      <c r="E24" s="11">
        <v>0</v>
      </c>
      <c r="F24" s="31">
        <v>0</v>
      </c>
      <c r="G24" s="33"/>
      <c r="H24" s="12">
        <v>675874035</v>
      </c>
      <c r="J24" s="15">
        <v>104885913</v>
      </c>
      <c r="K24" s="11">
        <v>102554</v>
      </c>
      <c r="L24" s="11">
        <v>0</v>
      </c>
      <c r="M24" s="11">
        <v>5059486</v>
      </c>
      <c r="N24" s="31">
        <v>0</v>
      </c>
      <c r="O24" s="33"/>
      <c r="P24" s="12">
        <v>110047953</v>
      </c>
      <c r="R24" s="18">
        <v>565826082</v>
      </c>
    </row>
    <row r="25" spans="1:18" ht="19.149999999999999" customHeight="1" x14ac:dyDescent="0.2">
      <c r="A25" s="10">
        <v>201901</v>
      </c>
      <c r="B25" s="31">
        <v>767018516</v>
      </c>
      <c r="C25" s="15"/>
      <c r="D25" s="11">
        <v>37699663</v>
      </c>
      <c r="E25" s="11">
        <v>0</v>
      </c>
      <c r="F25" s="31">
        <v>0</v>
      </c>
      <c r="G25" s="33"/>
      <c r="H25" s="12">
        <v>804718179</v>
      </c>
      <c r="J25" s="15">
        <v>108847403</v>
      </c>
      <c r="K25" s="11">
        <v>668420</v>
      </c>
      <c r="L25" s="11">
        <v>0</v>
      </c>
      <c r="M25" s="11">
        <v>5121847</v>
      </c>
      <c r="N25" s="31">
        <v>0</v>
      </c>
      <c r="O25" s="33"/>
      <c r="P25" s="12">
        <v>114637670</v>
      </c>
      <c r="R25" s="18">
        <v>690080509</v>
      </c>
    </row>
    <row r="26" spans="1:18" ht="19.149999999999999" customHeight="1" x14ac:dyDescent="0.2">
      <c r="A26" s="10">
        <v>201902</v>
      </c>
      <c r="B26" s="31">
        <v>908251102</v>
      </c>
      <c r="C26" s="15"/>
      <c r="D26" s="11">
        <v>23783364</v>
      </c>
      <c r="E26" s="11">
        <v>0</v>
      </c>
      <c r="F26" s="31">
        <v>0</v>
      </c>
      <c r="G26" s="33"/>
      <c r="H26" s="12">
        <v>932034466</v>
      </c>
      <c r="J26" s="15">
        <v>5180720</v>
      </c>
      <c r="K26" s="11">
        <v>378446</v>
      </c>
      <c r="L26" s="11">
        <v>0</v>
      </c>
      <c r="M26" s="11">
        <v>5942757</v>
      </c>
      <c r="N26" s="31">
        <v>0</v>
      </c>
      <c r="O26" s="33"/>
      <c r="P26" s="12">
        <v>11501923</v>
      </c>
      <c r="R26" s="18">
        <v>920532543</v>
      </c>
    </row>
    <row r="27" spans="1:18" ht="19.149999999999999" customHeight="1" x14ac:dyDescent="0.2">
      <c r="A27" s="10">
        <v>201903</v>
      </c>
      <c r="B27" s="31">
        <v>911000509</v>
      </c>
      <c r="C27" s="15"/>
      <c r="D27" s="11">
        <v>60459652</v>
      </c>
      <c r="E27" s="11">
        <v>0</v>
      </c>
      <c r="F27" s="31">
        <v>0</v>
      </c>
      <c r="G27" s="33"/>
      <c r="H27" s="12">
        <v>971460161</v>
      </c>
      <c r="J27" s="15">
        <v>130380561</v>
      </c>
      <c r="K27" s="11">
        <v>5091</v>
      </c>
      <c r="L27" s="11">
        <v>0</v>
      </c>
      <c r="M27" s="11">
        <v>569983849</v>
      </c>
      <c r="N27" s="31">
        <v>0</v>
      </c>
      <c r="O27" s="33"/>
      <c r="P27" s="12">
        <v>700369501</v>
      </c>
      <c r="R27" s="18">
        <v>271090660</v>
      </c>
    </row>
    <row r="28" spans="1:18" ht="19.149999999999999" customHeight="1" x14ac:dyDescent="0.2">
      <c r="A28" s="10">
        <v>201904</v>
      </c>
      <c r="B28" s="31">
        <v>960838316</v>
      </c>
      <c r="C28" s="15"/>
      <c r="D28" s="11">
        <v>54491498</v>
      </c>
      <c r="E28" s="11">
        <v>0</v>
      </c>
      <c r="F28" s="31">
        <v>0</v>
      </c>
      <c r="G28" s="33"/>
      <c r="H28" s="12">
        <v>1015329814</v>
      </c>
      <c r="J28" s="15">
        <v>141413246</v>
      </c>
      <c r="K28" s="11">
        <v>319385</v>
      </c>
      <c r="L28" s="11">
        <v>0</v>
      </c>
      <c r="M28" s="11">
        <v>7117569</v>
      </c>
      <c r="N28" s="31">
        <v>0</v>
      </c>
      <c r="O28" s="33"/>
      <c r="P28" s="12">
        <v>148850200</v>
      </c>
      <c r="R28" s="18">
        <v>866479614</v>
      </c>
    </row>
    <row r="29" spans="1:18" ht="19.149999999999999" customHeight="1" x14ac:dyDescent="0.2">
      <c r="A29" s="10">
        <v>201905</v>
      </c>
      <c r="B29" s="31">
        <v>982145196</v>
      </c>
      <c r="C29" s="15"/>
      <c r="D29" s="11">
        <v>86384517</v>
      </c>
      <c r="E29" s="11">
        <v>0</v>
      </c>
      <c r="F29" s="31">
        <v>0</v>
      </c>
      <c r="G29" s="33"/>
      <c r="H29" s="12">
        <v>1068529713</v>
      </c>
      <c r="J29" s="15">
        <v>117295975</v>
      </c>
      <c r="K29" s="11">
        <v>0</v>
      </c>
      <c r="L29" s="11">
        <v>0</v>
      </c>
      <c r="M29" s="11">
        <v>237248602</v>
      </c>
      <c r="N29" s="31">
        <v>0</v>
      </c>
      <c r="O29" s="33"/>
      <c r="P29" s="12">
        <v>354544577</v>
      </c>
      <c r="R29" s="18">
        <v>713985136</v>
      </c>
    </row>
    <row r="30" spans="1:18" ht="19.149999999999999" customHeight="1" x14ac:dyDescent="0.2">
      <c r="A30" s="10">
        <v>201906</v>
      </c>
      <c r="B30" s="31">
        <v>916304618</v>
      </c>
      <c r="C30" s="15"/>
      <c r="D30" s="11">
        <v>81614415</v>
      </c>
      <c r="E30" s="11">
        <v>0</v>
      </c>
      <c r="F30" s="31">
        <v>0</v>
      </c>
      <c r="G30" s="33"/>
      <c r="H30" s="12">
        <v>997919033</v>
      </c>
      <c r="J30" s="15">
        <v>100994846</v>
      </c>
      <c r="K30" s="11">
        <v>465964</v>
      </c>
      <c r="L30" s="11">
        <v>0</v>
      </c>
      <c r="M30" s="11">
        <v>104989812</v>
      </c>
      <c r="N30" s="31">
        <v>0</v>
      </c>
      <c r="O30" s="33"/>
      <c r="P30" s="12">
        <v>206450622</v>
      </c>
      <c r="R30" s="18">
        <v>791468411</v>
      </c>
    </row>
    <row r="31" spans="1:18" ht="19.149999999999999" customHeight="1" x14ac:dyDescent="0.2">
      <c r="A31" s="10">
        <v>201907</v>
      </c>
      <c r="B31" s="31">
        <v>1002265654</v>
      </c>
      <c r="C31" s="15"/>
      <c r="D31" s="11">
        <v>113498987</v>
      </c>
      <c r="E31" s="11">
        <v>0</v>
      </c>
      <c r="F31" s="31">
        <v>0</v>
      </c>
      <c r="G31" s="33"/>
      <c r="H31" s="12">
        <v>1115764641</v>
      </c>
      <c r="J31" s="15">
        <v>98651560</v>
      </c>
      <c r="K31" s="11">
        <v>1461</v>
      </c>
      <c r="L31" s="11">
        <v>0</v>
      </c>
      <c r="M31" s="11">
        <v>78095978</v>
      </c>
      <c r="N31" s="31">
        <v>0</v>
      </c>
      <c r="O31" s="33"/>
      <c r="P31" s="12">
        <v>176748999</v>
      </c>
      <c r="R31" s="18">
        <v>939015642</v>
      </c>
    </row>
    <row r="32" spans="1:18" ht="19.149999999999999" customHeight="1" x14ac:dyDescent="0.2">
      <c r="A32" s="10">
        <v>201908</v>
      </c>
      <c r="B32" s="31">
        <v>1000021582</v>
      </c>
      <c r="C32" s="15"/>
      <c r="D32" s="11">
        <v>92445037</v>
      </c>
      <c r="E32" s="11">
        <v>0</v>
      </c>
      <c r="F32" s="31">
        <v>0</v>
      </c>
      <c r="G32" s="33"/>
      <c r="H32" s="12">
        <v>1092466619</v>
      </c>
      <c r="J32" s="15">
        <v>158694682</v>
      </c>
      <c r="K32" s="11">
        <v>0</v>
      </c>
      <c r="L32" s="11">
        <v>0</v>
      </c>
      <c r="M32" s="11">
        <v>81948280</v>
      </c>
      <c r="N32" s="31">
        <v>0</v>
      </c>
      <c r="O32" s="33"/>
      <c r="P32" s="12">
        <v>240642962</v>
      </c>
      <c r="R32" s="18">
        <v>851823657</v>
      </c>
    </row>
    <row r="33" spans="1:18" ht="19.149999999999999" customHeight="1" x14ac:dyDescent="0.2">
      <c r="A33" s="10">
        <v>201909</v>
      </c>
      <c r="B33" s="31">
        <v>991361909</v>
      </c>
      <c r="C33" s="15"/>
      <c r="D33" s="11">
        <v>38022117</v>
      </c>
      <c r="E33" s="11">
        <v>0</v>
      </c>
      <c r="F33" s="31">
        <v>0</v>
      </c>
      <c r="G33" s="33"/>
      <c r="H33" s="12">
        <v>1029384026</v>
      </c>
      <c r="J33" s="15">
        <v>70000000</v>
      </c>
      <c r="K33" s="11">
        <v>917555</v>
      </c>
      <c r="L33" s="11">
        <v>0</v>
      </c>
      <c r="M33" s="11">
        <v>80227863</v>
      </c>
      <c r="N33" s="31">
        <v>0</v>
      </c>
      <c r="O33" s="33"/>
      <c r="P33" s="12">
        <v>151145418</v>
      </c>
      <c r="R33" s="18">
        <v>878238608</v>
      </c>
    </row>
    <row r="34" spans="1:18" ht="19.149999999999999" customHeight="1" x14ac:dyDescent="0.2">
      <c r="A34" s="10">
        <v>201910</v>
      </c>
      <c r="B34" s="31">
        <v>1119223617</v>
      </c>
      <c r="C34" s="15"/>
      <c r="D34" s="11">
        <v>16807137</v>
      </c>
      <c r="E34" s="11">
        <v>0</v>
      </c>
      <c r="F34" s="31">
        <v>0</v>
      </c>
      <c r="G34" s="33"/>
      <c r="H34" s="12">
        <v>1136030754</v>
      </c>
      <c r="J34" s="15">
        <f>86108669+34094808</f>
        <v>120203477</v>
      </c>
      <c r="K34" s="11">
        <v>68622678</v>
      </c>
      <c r="L34" s="11">
        <v>0</v>
      </c>
      <c r="M34" s="11">
        <v>49885481</v>
      </c>
      <c r="N34" s="31">
        <v>0</v>
      </c>
      <c r="O34" s="33"/>
      <c r="P34" s="12">
        <v>238711636</v>
      </c>
      <c r="R34" s="18">
        <v>897319118</v>
      </c>
    </row>
    <row r="35" spans="1:18" ht="19.149999999999999" customHeight="1" x14ac:dyDescent="0.2">
      <c r="A35" s="10">
        <v>201911</v>
      </c>
      <c r="B35" s="31">
        <v>962329174</v>
      </c>
      <c r="C35" s="15"/>
      <c r="D35" s="11">
        <v>20065989</v>
      </c>
      <c r="E35" s="11">
        <v>0</v>
      </c>
      <c r="F35" s="31">
        <v>0</v>
      </c>
      <c r="G35" s="33"/>
      <c r="H35" s="12">
        <v>982395163</v>
      </c>
      <c r="J35" s="15">
        <v>65066283</v>
      </c>
      <c r="K35" s="11">
        <v>42479351</v>
      </c>
      <c r="L35" s="11">
        <v>0</v>
      </c>
      <c r="M35" s="11">
        <v>81033767</v>
      </c>
      <c r="N35" s="31">
        <v>0</v>
      </c>
      <c r="O35" s="33"/>
      <c r="P35" s="12">
        <v>188579401</v>
      </c>
      <c r="R35" s="18">
        <v>793815762</v>
      </c>
    </row>
    <row r="36" spans="1:18" ht="19.149999999999999" customHeight="1" x14ac:dyDescent="0.2">
      <c r="A36" s="10">
        <v>201912</v>
      </c>
      <c r="B36" s="31">
        <v>1064992737</v>
      </c>
      <c r="C36" s="15"/>
      <c r="D36" s="11">
        <v>88858514</v>
      </c>
      <c r="E36" s="11">
        <v>0</v>
      </c>
      <c r="F36" s="31">
        <v>0</v>
      </c>
      <c r="G36" s="33"/>
      <c r="H36" s="12">
        <v>1153851251</v>
      </c>
      <c r="J36" s="15">
        <v>169785245</v>
      </c>
      <c r="K36" s="11">
        <v>742237</v>
      </c>
      <c r="L36" s="11">
        <v>0</v>
      </c>
      <c r="M36" s="11">
        <v>85813376</v>
      </c>
      <c r="N36" s="31">
        <v>0</v>
      </c>
      <c r="O36" s="33"/>
      <c r="P36" s="12">
        <v>256340858</v>
      </c>
      <c r="R36" s="18">
        <v>897510393</v>
      </c>
    </row>
    <row r="37" spans="1:18" ht="19.149999999999999" customHeight="1" x14ac:dyDescent="0.2">
      <c r="A37" s="10">
        <v>202001</v>
      </c>
      <c r="B37" s="31">
        <v>1134238630</v>
      </c>
      <c r="C37" s="15"/>
      <c r="D37" s="11">
        <v>60190952</v>
      </c>
      <c r="E37" s="11">
        <v>0</v>
      </c>
      <c r="F37" s="31">
        <v>0</v>
      </c>
      <c r="G37" s="33"/>
      <c r="H37" s="12">
        <v>1194429582</v>
      </c>
      <c r="J37" s="15">
        <v>85000000</v>
      </c>
      <c r="K37" s="11">
        <v>481854</v>
      </c>
      <c r="L37" s="11">
        <v>0</v>
      </c>
      <c r="M37" s="11">
        <v>82508684</v>
      </c>
      <c r="N37" s="31">
        <v>0</v>
      </c>
      <c r="O37" s="33"/>
      <c r="P37" s="12">
        <v>167990538</v>
      </c>
      <c r="R37" s="18">
        <v>1026439044</v>
      </c>
    </row>
    <row r="38" spans="1:18" ht="19.149999999999999" customHeight="1" x14ac:dyDescent="0.2">
      <c r="A38" s="10">
        <v>202002</v>
      </c>
      <c r="B38" s="31">
        <v>1566408044</v>
      </c>
      <c r="C38" s="15"/>
      <c r="D38" s="11">
        <v>15466096</v>
      </c>
      <c r="E38" s="11">
        <v>0</v>
      </c>
      <c r="F38" s="31">
        <v>0</v>
      </c>
      <c r="G38" s="33"/>
      <c r="H38" s="12">
        <v>1581874140</v>
      </c>
      <c r="J38" s="15">
        <v>122000000</v>
      </c>
      <c r="K38" s="11">
        <v>47788081</v>
      </c>
      <c r="L38" s="11">
        <v>0</v>
      </c>
      <c r="M38" s="11">
        <v>90661435</v>
      </c>
      <c r="N38" s="31">
        <v>0</v>
      </c>
      <c r="O38" s="33"/>
      <c r="P38" s="12">
        <v>260449516</v>
      </c>
      <c r="R38" s="18">
        <v>1321424624</v>
      </c>
    </row>
    <row r="39" spans="1:18" ht="19.149999999999999" customHeight="1" x14ac:dyDescent="0.2">
      <c r="A39" s="10">
        <v>202003</v>
      </c>
      <c r="B39" s="31">
        <v>1511663141</v>
      </c>
      <c r="C39" s="15"/>
      <c r="D39" s="11">
        <v>68779226</v>
      </c>
      <c r="E39" s="11">
        <v>0</v>
      </c>
      <c r="F39" s="31">
        <v>0</v>
      </c>
      <c r="G39" s="33"/>
      <c r="H39" s="12">
        <v>1580442367</v>
      </c>
      <c r="J39" s="15">
        <v>114000000</v>
      </c>
      <c r="K39" s="11">
        <v>92503131</v>
      </c>
      <c r="L39" s="11">
        <v>0</v>
      </c>
      <c r="M39" s="11">
        <v>68185601</v>
      </c>
      <c r="N39" s="31">
        <v>0</v>
      </c>
      <c r="O39" s="33"/>
      <c r="P39" s="12">
        <v>274688732</v>
      </c>
      <c r="R39" s="18">
        <v>1305753635</v>
      </c>
    </row>
    <row r="40" spans="1:18" ht="19.149999999999999" customHeight="1" x14ac:dyDescent="0.2">
      <c r="A40" s="10">
        <v>202004</v>
      </c>
      <c r="B40" s="31">
        <v>1544782857</v>
      </c>
      <c r="C40" s="15"/>
      <c r="D40" s="11">
        <v>141424154</v>
      </c>
      <c r="E40" s="11">
        <v>0</v>
      </c>
      <c r="F40" s="31">
        <v>0</v>
      </c>
      <c r="G40" s="33"/>
      <c r="H40" s="12">
        <v>1686207011</v>
      </c>
      <c r="J40" s="15">
        <v>126000000</v>
      </c>
      <c r="K40" s="11">
        <v>10223844</v>
      </c>
      <c r="L40" s="11">
        <v>0</v>
      </c>
      <c r="M40" s="11">
        <v>120428586</v>
      </c>
      <c r="N40" s="31">
        <v>0</v>
      </c>
      <c r="O40" s="33"/>
      <c r="P40" s="12">
        <v>256652430</v>
      </c>
      <c r="R40" s="18">
        <v>1429554581</v>
      </c>
    </row>
    <row r="41" spans="1:18" ht="19.149999999999999" customHeight="1" x14ac:dyDescent="0.2">
      <c r="A41" s="10">
        <v>202005</v>
      </c>
      <c r="B41" s="31">
        <v>1551615938</v>
      </c>
      <c r="C41" s="15"/>
      <c r="D41" s="11">
        <v>147990267</v>
      </c>
      <c r="E41" s="11">
        <v>0</v>
      </c>
      <c r="F41" s="31">
        <v>0</v>
      </c>
      <c r="G41" s="33"/>
      <c r="H41" s="12">
        <v>1699606205</v>
      </c>
      <c r="J41" s="15">
        <v>122000000</v>
      </c>
      <c r="K41" s="11">
        <v>2192480</v>
      </c>
      <c r="L41" s="11">
        <v>0</v>
      </c>
      <c r="M41" s="11">
        <v>133328969</v>
      </c>
      <c r="N41" s="31">
        <v>0</v>
      </c>
      <c r="O41" s="33"/>
      <c r="P41" s="12">
        <v>257521449</v>
      </c>
      <c r="R41" s="18">
        <v>1442084756</v>
      </c>
    </row>
    <row r="42" spans="1:18" ht="19.149999999999999" customHeight="1" x14ac:dyDescent="0.2">
      <c r="A42" s="10">
        <v>202006</v>
      </c>
      <c r="B42" s="31">
        <v>1465021817</v>
      </c>
      <c r="C42" s="15"/>
      <c r="D42" s="11">
        <v>16693744</v>
      </c>
      <c r="E42" s="11">
        <v>0</v>
      </c>
      <c r="F42" s="31">
        <v>0</v>
      </c>
      <c r="G42" s="33"/>
      <c r="H42" s="12">
        <v>1481715561</v>
      </c>
      <c r="J42" s="15">
        <v>83000000</v>
      </c>
      <c r="K42" s="11">
        <v>50363983</v>
      </c>
      <c r="L42" s="11">
        <v>0</v>
      </c>
      <c r="M42" s="11">
        <v>119955515</v>
      </c>
      <c r="N42" s="31">
        <v>0</v>
      </c>
      <c r="O42" s="33"/>
      <c r="P42" s="12">
        <v>253319498</v>
      </c>
      <c r="R42" s="18">
        <v>1228396063</v>
      </c>
    </row>
    <row r="43" spans="1:18" ht="19.149999999999999" customHeight="1" x14ac:dyDescent="0.2">
      <c r="A43" s="10">
        <v>202007</v>
      </c>
      <c r="B43" s="31">
        <v>1532135212</v>
      </c>
      <c r="C43" s="15"/>
      <c r="D43" s="11">
        <v>7551513</v>
      </c>
      <c r="E43" s="11">
        <v>0</v>
      </c>
      <c r="F43" s="31">
        <v>0</v>
      </c>
      <c r="G43" s="33"/>
      <c r="H43" s="12">
        <v>1539686725</v>
      </c>
      <c r="J43" s="15">
        <v>120000000</v>
      </c>
      <c r="K43" s="11">
        <v>19599878</v>
      </c>
      <c r="L43" s="11">
        <v>0</v>
      </c>
      <c r="M43" s="11">
        <v>120351194</v>
      </c>
      <c r="N43" s="31">
        <v>0</v>
      </c>
      <c r="O43" s="33"/>
      <c r="P43" s="12">
        <v>259951072</v>
      </c>
      <c r="R43" s="18">
        <v>1279735653</v>
      </c>
    </row>
    <row r="44" spans="1:18" ht="19.149999999999999" customHeight="1" x14ac:dyDescent="0.2">
      <c r="A44" s="10">
        <v>202008</v>
      </c>
      <c r="B44" s="31">
        <v>1398959978</v>
      </c>
      <c r="C44" s="15"/>
      <c r="D44" s="11">
        <v>104024673</v>
      </c>
      <c r="E44" s="11">
        <v>0</v>
      </c>
      <c r="F44" s="31">
        <v>0</v>
      </c>
      <c r="G44" s="33"/>
      <c r="H44" s="12">
        <v>1502984651</v>
      </c>
      <c r="J44" s="15">
        <v>267000000</v>
      </c>
      <c r="K44" s="11">
        <v>3536801</v>
      </c>
      <c r="L44" s="11">
        <v>0</v>
      </c>
      <c r="M44" s="11">
        <v>113964300</v>
      </c>
      <c r="N44" s="31">
        <v>0</v>
      </c>
      <c r="O44" s="33"/>
      <c r="P44" s="12">
        <v>384501101</v>
      </c>
      <c r="R44" s="18">
        <v>1118483550</v>
      </c>
    </row>
    <row r="45" spans="1:18" ht="19.149999999999999" customHeight="1" x14ac:dyDescent="0.2">
      <c r="A45" s="10">
        <v>202009</v>
      </c>
      <c r="B45" s="31">
        <v>1416562274</v>
      </c>
      <c r="C45" s="15"/>
      <c r="D45" s="11">
        <v>13365667</v>
      </c>
      <c r="E45" s="11">
        <v>0</v>
      </c>
      <c r="F45" s="31">
        <v>0</v>
      </c>
      <c r="G45" s="33"/>
      <c r="H45" s="12">
        <v>1429927941</v>
      </c>
      <c r="J45" s="15">
        <v>85000000</v>
      </c>
      <c r="K45" s="11">
        <v>49858416</v>
      </c>
      <c r="L45" s="11">
        <v>0</v>
      </c>
      <c r="M45" s="11">
        <v>111852275</v>
      </c>
      <c r="N45" s="31">
        <v>0</v>
      </c>
      <c r="O45" s="33"/>
      <c r="P45" s="12">
        <v>246710691</v>
      </c>
      <c r="R45" s="18">
        <v>1183217250</v>
      </c>
    </row>
    <row r="46" spans="1:18" ht="19.149999999999999" customHeight="1" x14ac:dyDescent="0.2">
      <c r="A46" s="10">
        <v>202010</v>
      </c>
      <c r="B46" s="31">
        <v>1540299898</v>
      </c>
      <c r="C46" s="15"/>
      <c r="D46" s="11">
        <v>93990086</v>
      </c>
      <c r="E46" s="11">
        <v>0</v>
      </c>
      <c r="F46" s="31">
        <v>0</v>
      </c>
      <c r="G46" s="33"/>
      <c r="H46" s="12">
        <v>1634289984</v>
      </c>
      <c r="J46" s="15">
        <v>223000000</v>
      </c>
      <c r="K46" s="11">
        <v>4353149</v>
      </c>
      <c r="L46" s="11">
        <v>0</v>
      </c>
      <c r="M46" s="11">
        <v>117362969</v>
      </c>
      <c r="N46" s="31">
        <v>0</v>
      </c>
      <c r="O46" s="33"/>
      <c r="P46" s="12">
        <v>344716118</v>
      </c>
      <c r="R46" s="18">
        <v>1289573866</v>
      </c>
    </row>
    <row r="47" spans="1:18" ht="19.149999999999999" customHeight="1" x14ac:dyDescent="0.2">
      <c r="A47" s="10">
        <v>202011</v>
      </c>
      <c r="B47" s="31">
        <v>1518455545</v>
      </c>
      <c r="C47" s="15"/>
      <c r="D47" s="11">
        <v>122630043</v>
      </c>
      <c r="E47" s="11">
        <v>697310791</v>
      </c>
      <c r="F47" s="32">
        <v>0</v>
      </c>
      <c r="G47" s="34"/>
      <c r="H47" s="12">
        <v>2338396379</v>
      </c>
      <c r="J47" s="15">
        <v>98000000</v>
      </c>
      <c r="K47" s="11">
        <v>11357470</v>
      </c>
      <c r="L47" s="11">
        <v>0</v>
      </c>
      <c r="M47" s="11">
        <v>123325012</v>
      </c>
      <c r="N47" s="31">
        <v>0</v>
      </c>
      <c r="O47" s="33"/>
      <c r="P47" s="12">
        <v>232682482</v>
      </c>
      <c r="R47" s="18">
        <v>2105713897</v>
      </c>
    </row>
    <row r="48" spans="1:18" ht="19.149999999999999" customHeight="1" x14ac:dyDescent="0.2">
      <c r="A48" s="10">
        <v>202012</v>
      </c>
      <c r="B48" s="31">
        <v>1573710421</v>
      </c>
      <c r="C48" s="15"/>
      <c r="D48" s="11">
        <v>26862090</v>
      </c>
      <c r="E48" s="11">
        <v>0</v>
      </c>
      <c r="F48" s="31">
        <v>0</v>
      </c>
      <c r="G48" s="33"/>
      <c r="H48" s="12">
        <v>1600572511</v>
      </c>
      <c r="J48" s="15">
        <v>212000000</v>
      </c>
      <c r="K48" s="11">
        <v>34030004</v>
      </c>
      <c r="L48" s="11">
        <v>0</v>
      </c>
      <c r="M48" s="11">
        <v>120957792</v>
      </c>
      <c r="N48" s="31">
        <v>0</v>
      </c>
      <c r="O48" s="33"/>
      <c r="P48" s="12">
        <v>366987796</v>
      </c>
      <c r="R48" s="18">
        <v>1233584715</v>
      </c>
    </row>
    <row r="49" spans="1:18" ht="19.149999999999999" customHeight="1" x14ac:dyDescent="0.2">
      <c r="A49" s="10">
        <v>202101</v>
      </c>
      <c r="B49" s="31">
        <v>1726112611</v>
      </c>
      <c r="C49" s="15"/>
      <c r="D49" s="11">
        <v>139997959</v>
      </c>
      <c r="E49" s="11">
        <v>0</v>
      </c>
      <c r="F49" s="31">
        <v>0</v>
      </c>
      <c r="G49" s="33"/>
      <c r="H49" s="12">
        <v>1866110570</v>
      </c>
      <c r="J49" s="15">
        <v>154000000</v>
      </c>
      <c r="K49" s="11">
        <v>8670497</v>
      </c>
      <c r="L49" s="11">
        <v>0</v>
      </c>
      <c r="M49" s="11">
        <v>126615680</v>
      </c>
      <c r="N49" s="31">
        <v>0</v>
      </c>
      <c r="O49" s="33"/>
      <c r="P49" s="12">
        <v>289286177</v>
      </c>
      <c r="R49" s="18">
        <v>1576824393</v>
      </c>
    </row>
    <row r="50" spans="1:18" ht="19.149999999999999" customHeight="1" x14ac:dyDescent="0.2">
      <c r="A50" s="10">
        <v>202102</v>
      </c>
      <c r="B50" s="31">
        <v>1584378741</v>
      </c>
      <c r="C50" s="15"/>
      <c r="D50" s="11">
        <v>78476088</v>
      </c>
      <c r="E50" s="11">
        <v>0</v>
      </c>
      <c r="F50" s="31">
        <v>0</v>
      </c>
      <c r="G50" s="33"/>
      <c r="H50" s="12">
        <v>1662854829</v>
      </c>
      <c r="J50" s="15">
        <v>157000000</v>
      </c>
      <c r="K50" s="11">
        <v>44950722</v>
      </c>
      <c r="L50" s="11">
        <v>0</v>
      </c>
      <c r="M50" s="11">
        <v>138647318</v>
      </c>
      <c r="N50" s="31">
        <v>0</v>
      </c>
      <c r="O50" s="33"/>
      <c r="P50" s="12">
        <v>340598040</v>
      </c>
      <c r="R50" s="18">
        <v>1322256789</v>
      </c>
    </row>
    <row r="51" spans="1:18" ht="19.149999999999999" customHeight="1" x14ac:dyDescent="0.2">
      <c r="A51" s="10">
        <v>202103</v>
      </c>
      <c r="B51" s="31">
        <v>1622503926</v>
      </c>
      <c r="C51" s="15"/>
      <c r="D51" s="11">
        <v>31655462</v>
      </c>
      <c r="E51" s="11">
        <v>0</v>
      </c>
      <c r="F51" s="31">
        <v>0</v>
      </c>
      <c r="G51" s="33"/>
      <c r="H51" s="12">
        <v>1654159388</v>
      </c>
      <c r="J51" s="15">
        <v>136000000</v>
      </c>
      <c r="K51" s="11">
        <v>123009332</v>
      </c>
      <c r="L51" s="11">
        <v>0</v>
      </c>
      <c r="M51" s="11">
        <v>126757909</v>
      </c>
      <c r="N51" s="31">
        <v>0</v>
      </c>
      <c r="O51" s="33"/>
      <c r="P51" s="12">
        <v>385767241</v>
      </c>
      <c r="R51" s="18">
        <v>1268392147</v>
      </c>
    </row>
    <row r="52" spans="1:18" ht="19.149999999999999" customHeight="1" x14ac:dyDescent="0.2">
      <c r="A52" s="10">
        <v>202104</v>
      </c>
      <c r="B52" s="31">
        <v>1694226907</v>
      </c>
      <c r="C52" s="15"/>
      <c r="D52" s="11">
        <v>37466843</v>
      </c>
      <c r="E52" s="11">
        <v>0</v>
      </c>
      <c r="F52" s="31">
        <v>0</v>
      </c>
      <c r="G52" s="33"/>
      <c r="H52" s="12">
        <v>1731693750</v>
      </c>
      <c r="J52" s="15">
        <v>359000000</v>
      </c>
      <c r="K52" s="11">
        <v>246732186</v>
      </c>
      <c r="L52" s="11">
        <v>0</v>
      </c>
      <c r="M52" s="11">
        <v>129726790</v>
      </c>
      <c r="N52" s="31">
        <v>0</v>
      </c>
      <c r="O52" s="33"/>
      <c r="P52" s="12">
        <v>735458976</v>
      </c>
      <c r="R52" s="18">
        <v>996234774</v>
      </c>
    </row>
    <row r="53" spans="1:18" ht="19.149999999999999" customHeight="1" x14ac:dyDescent="0.2">
      <c r="A53" s="10">
        <v>202105</v>
      </c>
      <c r="B53" s="31">
        <v>1653125887</v>
      </c>
      <c r="C53" s="15"/>
      <c r="D53" s="11">
        <v>51884139</v>
      </c>
      <c r="E53" s="11">
        <v>0</v>
      </c>
      <c r="F53" s="31">
        <v>0</v>
      </c>
      <c r="G53" s="33"/>
      <c r="H53" s="12">
        <v>1705010026</v>
      </c>
      <c r="J53" s="15">
        <v>62000000</v>
      </c>
      <c r="K53" s="11">
        <v>98043812</v>
      </c>
      <c r="L53" s="11">
        <v>0</v>
      </c>
      <c r="M53" s="11">
        <v>136603639</v>
      </c>
      <c r="N53" s="31">
        <v>0</v>
      </c>
      <c r="O53" s="33"/>
      <c r="P53" s="12">
        <v>296647451</v>
      </c>
      <c r="R53" s="18">
        <v>1408362575</v>
      </c>
    </row>
    <row r="54" spans="1:18" ht="19.149999999999999" customHeight="1" x14ac:dyDescent="0.2">
      <c r="A54" s="10">
        <v>202106</v>
      </c>
      <c r="B54" s="31">
        <v>1651405181</v>
      </c>
      <c r="C54" s="15"/>
      <c r="D54" s="11">
        <v>43170509</v>
      </c>
      <c r="E54" s="11">
        <v>0</v>
      </c>
      <c r="F54" s="31">
        <v>0</v>
      </c>
      <c r="G54" s="33"/>
      <c r="H54" s="12">
        <v>1694575690</v>
      </c>
      <c r="J54" s="15">
        <v>37000000</v>
      </c>
      <c r="K54" s="11">
        <v>64940799</v>
      </c>
      <c r="L54" s="11">
        <v>0</v>
      </c>
      <c r="M54" s="11">
        <v>132463297</v>
      </c>
      <c r="N54" s="31">
        <v>0</v>
      </c>
      <c r="O54" s="33"/>
      <c r="P54" s="12">
        <v>234404096</v>
      </c>
      <c r="R54" s="18">
        <v>1460171594</v>
      </c>
    </row>
    <row r="55" spans="1:18" ht="19.149999999999999" customHeight="1" x14ac:dyDescent="0.2">
      <c r="A55" s="10">
        <v>202107</v>
      </c>
      <c r="B55" s="31">
        <v>1706601631</v>
      </c>
      <c r="C55" s="15"/>
      <c r="D55" s="11">
        <v>18534656</v>
      </c>
      <c r="E55" s="11">
        <v>0</v>
      </c>
      <c r="F55" s="31">
        <v>0</v>
      </c>
      <c r="G55" s="33"/>
      <c r="H55" s="12">
        <v>1725136287</v>
      </c>
      <c r="J55" s="15">
        <v>255000000</v>
      </c>
      <c r="K55" s="11">
        <v>102724466</v>
      </c>
      <c r="L55" s="11">
        <v>0</v>
      </c>
      <c r="M55" s="11">
        <v>133844972</v>
      </c>
      <c r="N55" s="31">
        <v>0</v>
      </c>
      <c r="O55" s="33"/>
      <c r="P55" s="12">
        <v>491569438</v>
      </c>
      <c r="R55" s="18">
        <v>1233566849</v>
      </c>
    </row>
    <row r="56" spans="1:18" ht="19.149999999999999" customHeight="1" x14ac:dyDescent="0.2">
      <c r="A56" s="10">
        <v>202108</v>
      </c>
      <c r="B56" s="31">
        <v>1709338730</v>
      </c>
      <c r="C56" s="15"/>
      <c r="D56" s="11">
        <v>226747127</v>
      </c>
      <c r="E56" s="11">
        <v>0</v>
      </c>
      <c r="F56" s="31">
        <v>0</v>
      </c>
      <c r="G56" s="33"/>
      <c r="H56" s="12">
        <v>1936085857</v>
      </c>
      <c r="J56" s="15">
        <v>237000000</v>
      </c>
      <c r="K56" s="11">
        <v>11640934</v>
      </c>
      <c r="L56" s="11">
        <v>0</v>
      </c>
      <c r="M56" s="11">
        <v>136381922</v>
      </c>
      <c r="N56" s="31">
        <v>0</v>
      </c>
      <c r="O56" s="33"/>
      <c r="P56" s="12">
        <v>385022856</v>
      </c>
      <c r="R56" s="18">
        <v>1551063001</v>
      </c>
    </row>
    <row r="57" spans="1:18" ht="19.149999999999999" customHeight="1" x14ac:dyDescent="0.2">
      <c r="A57" s="10">
        <v>202109</v>
      </c>
      <c r="B57" s="31">
        <v>1700526877</v>
      </c>
      <c r="C57" s="15"/>
      <c r="D57" s="11">
        <v>80125191</v>
      </c>
      <c r="E57" s="11">
        <v>0</v>
      </c>
      <c r="F57" s="31">
        <v>0</v>
      </c>
      <c r="G57" s="33"/>
      <c r="H57" s="12">
        <v>1780652068</v>
      </c>
      <c r="J57" s="15">
        <v>285000000</v>
      </c>
      <c r="K57" s="11">
        <v>323045876</v>
      </c>
      <c r="L57" s="11">
        <v>0</v>
      </c>
      <c r="M57" s="11">
        <v>136562272</v>
      </c>
      <c r="N57" s="31">
        <v>0</v>
      </c>
      <c r="O57" s="33"/>
      <c r="P57" s="12">
        <v>744608148</v>
      </c>
      <c r="R57" s="18">
        <v>1036043920</v>
      </c>
    </row>
    <row r="58" spans="1:18" ht="19.149999999999999" customHeight="1" x14ac:dyDescent="0.2">
      <c r="A58" s="10">
        <v>202110</v>
      </c>
      <c r="B58" s="31">
        <v>1800327368</v>
      </c>
      <c r="C58" s="15"/>
      <c r="D58" s="11">
        <v>129606890</v>
      </c>
      <c r="E58" s="11">
        <v>0</v>
      </c>
      <c r="F58" s="31">
        <v>0</v>
      </c>
      <c r="G58" s="33"/>
      <c r="H58" s="12">
        <v>1929934258</v>
      </c>
      <c r="J58" s="15">
        <v>440000000</v>
      </c>
      <c r="K58" s="11">
        <v>55899597</v>
      </c>
      <c r="L58" s="11">
        <v>0</v>
      </c>
      <c r="M58" s="11">
        <v>136540554</v>
      </c>
      <c r="N58" s="31">
        <v>0</v>
      </c>
      <c r="O58" s="33"/>
      <c r="P58" s="12">
        <v>632440151</v>
      </c>
      <c r="R58" s="18">
        <v>1297494107</v>
      </c>
    </row>
    <row r="59" spans="1:18" ht="19.149999999999999" customHeight="1" x14ac:dyDescent="0.2">
      <c r="A59" s="10">
        <v>202111</v>
      </c>
      <c r="B59" s="31">
        <v>1760512489</v>
      </c>
      <c r="C59" s="15"/>
      <c r="D59" s="11">
        <v>268753948</v>
      </c>
      <c r="E59" s="11">
        <v>0</v>
      </c>
      <c r="F59" s="31">
        <v>0</v>
      </c>
      <c r="G59" s="33"/>
      <c r="H59" s="12">
        <v>2029266437</v>
      </c>
      <c r="J59" s="15">
        <v>219000000</v>
      </c>
      <c r="K59" s="11">
        <v>55963472</v>
      </c>
      <c r="L59" s="11">
        <v>0</v>
      </c>
      <c r="M59" s="11">
        <v>144969888</v>
      </c>
      <c r="N59" s="31">
        <v>0</v>
      </c>
      <c r="O59" s="33"/>
      <c r="P59" s="12">
        <v>419933360</v>
      </c>
      <c r="R59" s="18">
        <v>1609333077</v>
      </c>
    </row>
    <row r="60" spans="1:18" ht="19.149999999999999" customHeight="1" x14ac:dyDescent="0.2">
      <c r="A60" s="10">
        <v>202112</v>
      </c>
      <c r="B60" s="31">
        <v>1814928388</v>
      </c>
      <c r="C60" s="15"/>
      <c r="D60" s="11">
        <v>222940350</v>
      </c>
      <c r="E60" s="11">
        <v>621771663</v>
      </c>
      <c r="F60" s="31">
        <v>0</v>
      </c>
      <c r="G60" s="33"/>
      <c r="H60" s="12">
        <v>2659640401</v>
      </c>
      <c r="J60" s="15">
        <v>285000000</v>
      </c>
      <c r="K60" s="11">
        <v>9962353</v>
      </c>
      <c r="L60" s="11">
        <v>0</v>
      </c>
      <c r="M60" s="11">
        <v>140308002</v>
      </c>
      <c r="N60" s="31">
        <v>0</v>
      </c>
      <c r="O60" s="33"/>
      <c r="P60" s="12">
        <v>435270355</v>
      </c>
      <c r="R60" s="18">
        <f>2072704001+151666045</f>
        <v>2224370046</v>
      </c>
    </row>
    <row r="61" spans="1:18" ht="19.149999999999999" customHeight="1" x14ac:dyDescent="0.2">
      <c r="A61" s="10">
        <v>202201</v>
      </c>
      <c r="B61" s="31">
        <v>1971852007</v>
      </c>
      <c r="C61" s="15"/>
      <c r="D61" s="11">
        <v>185434544</v>
      </c>
      <c r="E61" s="11">
        <v>0</v>
      </c>
      <c r="F61" s="31">
        <v>0</v>
      </c>
      <c r="G61" s="33"/>
      <c r="H61" s="12">
        <v>2157286551</v>
      </c>
      <c r="J61" s="15">
        <v>135000000</v>
      </c>
      <c r="K61" s="11">
        <v>41430955</v>
      </c>
      <c r="L61" s="11">
        <v>0</v>
      </c>
      <c r="M61" s="11">
        <v>147073236</v>
      </c>
      <c r="N61" s="31">
        <v>0</v>
      </c>
      <c r="O61" s="33"/>
      <c r="P61" s="12">
        <v>323504191</v>
      </c>
      <c r="R61" s="18">
        <f>1985448405-151666045</f>
        <v>1833782360</v>
      </c>
    </row>
    <row r="62" spans="1:18" ht="19.149999999999999" customHeight="1" x14ac:dyDescent="0.2">
      <c r="A62" s="10">
        <v>202202</v>
      </c>
      <c r="B62" s="31">
        <f>1062383066+807766566</f>
        <v>1870149632</v>
      </c>
      <c r="C62" s="15"/>
      <c r="D62" s="11">
        <v>359725049</v>
      </c>
      <c r="E62" s="11">
        <v>0</v>
      </c>
      <c r="F62" s="31">
        <v>0</v>
      </c>
      <c r="G62" s="33"/>
      <c r="H62" s="12">
        <f>1422108115+807766566</f>
        <v>2229874681</v>
      </c>
      <c r="J62" s="15">
        <v>265000000</v>
      </c>
      <c r="K62" s="11">
        <v>5886458</v>
      </c>
      <c r="L62" s="11">
        <v>0</v>
      </c>
      <c r="M62" s="11">
        <v>157894926</v>
      </c>
      <c r="N62" s="31">
        <v>0</v>
      </c>
      <c r="O62" s="33"/>
      <c r="P62" s="12">
        <v>428781384</v>
      </c>
      <c r="R62" s="18">
        <f>993326731+807766566</f>
        <v>1801093297</v>
      </c>
    </row>
    <row r="63" spans="1:18" ht="19.149999999999999" customHeight="1" x14ac:dyDescent="0.2">
      <c r="A63" s="10">
        <v>202203</v>
      </c>
      <c r="B63" s="31">
        <f>2697202486-807766566</f>
        <v>1889435920</v>
      </c>
      <c r="C63" s="15"/>
      <c r="D63" s="11">
        <v>476312393</v>
      </c>
      <c r="E63" s="11">
        <v>0</v>
      </c>
      <c r="F63" s="31">
        <v>2630574</v>
      </c>
      <c r="G63" s="35" t="s">
        <v>32</v>
      </c>
      <c r="H63" s="12">
        <f>3176145453-807766566</f>
        <v>2368378887</v>
      </c>
      <c r="J63" s="15">
        <v>290000000</v>
      </c>
      <c r="K63" s="11">
        <v>30436432</v>
      </c>
      <c r="L63" s="11">
        <v>0</v>
      </c>
      <c r="M63" s="11">
        <v>148703504</v>
      </c>
      <c r="N63" s="31">
        <v>0</v>
      </c>
      <c r="O63" s="33"/>
      <c r="P63" s="12">
        <v>469139936</v>
      </c>
      <c r="R63" s="18">
        <f>2707005517-807766566</f>
        <v>1899238951</v>
      </c>
    </row>
    <row r="64" spans="1:18" ht="19.149999999999999" customHeight="1" x14ac:dyDescent="0.2">
      <c r="A64" s="10">
        <v>202204</v>
      </c>
      <c r="B64" s="28">
        <v>2737643277</v>
      </c>
      <c r="C64" s="29" t="s">
        <v>31</v>
      </c>
      <c r="D64" s="11">
        <v>769384132</v>
      </c>
      <c r="E64" s="11">
        <v>0</v>
      </c>
      <c r="F64" s="31">
        <v>0</v>
      </c>
      <c r="G64" s="33"/>
      <c r="H64" s="12">
        <v>3507027409</v>
      </c>
      <c r="J64" s="15">
        <v>363000000</v>
      </c>
      <c r="K64" s="11">
        <v>5139396</v>
      </c>
      <c r="L64" s="11">
        <v>0</v>
      </c>
      <c r="M64" s="11">
        <v>149611805</v>
      </c>
      <c r="N64" s="31">
        <v>0</v>
      </c>
      <c r="O64" s="33"/>
      <c r="P64" s="12">
        <v>517751201</v>
      </c>
      <c r="R64" s="18">
        <v>2989276208</v>
      </c>
    </row>
    <row r="65" spans="1:18" ht="19.149999999999999" customHeight="1" x14ac:dyDescent="0.2">
      <c r="A65" s="10">
        <v>202205</v>
      </c>
      <c r="B65" s="31">
        <v>1929375049</v>
      </c>
      <c r="C65" s="15"/>
      <c r="D65" s="11">
        <v>596664675</v>
      </c>
      <c r="E65" s="11">
        <v>0</v>
      </c>
      <c r="F65" s="31">
        <v>0</v>
      </c>
      <c r="G65" s="33"/>
      <c r="H65" s="12">
        <v>2526039724</v>
      </c>
      <c r="J65" s="15">
        <v>217000000</v>
      </c>
      <c r="K65" s="11">
        <v>235281348</v>
      </c>
      <c r="L65" s="11">
        <v>0</v>
      </c>
      <c r="M65" s="11">
        <v>156393861</v>
      </c>
      <c r="N65" s="31">
        <v>0</v>
      </c>
      <c r="O65" s="33"/>
      <c r="P65" s="12">
        <v>608675209</v>
      </c>
      <c r="R65" s="18">
        <v>1917364515</v>
      </c>
    </row>
    <row r="66" spans="1:18" ht="19.149999999999999" customHeight="1" x14ac:dyDescent="0.2">
      <c r="A66" s="10">
        <v>202206</v>
      </c>
      <c r="B66" s="31">
        <v>1927439101</v>
      </c>
      <c r="C66" s="15"/>
      <c r="D66" s="11">
        <v>606016096</v>
      </c>
      <c r="E66" s="11">
        <v>0</v>
      </c>
      <c r="F66" s="31">
        <v>0</v>
      </c>
      <c r="G66" s="33"/>
      <c r="H66" s="12">
        <v>2533455197</v>
      </c>
      <c r="J66" s="15">
        <v>365000000</v>
      </c>
      <c r="K66" s="11">
        <v>23365117</v>
      </c>
      <c r="L66" s="11">
        <v>0</v>
      </c>
      <c r="M66" s="11">
        <v>153162091</v>
      </c>
      <c r="N66" s="31">
        <v>0</v>
      </c>
      <c r="O66" s="33"/>
      <c r="P66" s="12">
        <v>541527208</v>
      </c>
      <c r="R66" s="18">
        <v>1991927989</v>
      </c>
    </row>
    <row r="67" spans="1:18" ht="19.149999999999999" customHeight="1" x14ac:dyDescent="0.2">
      <c r="A67" s="10">
        <v>202207</v>
      </c>
      <c r="B67" s="31">
        <v>1963647206</v>
      </c>
      <c r="C67" s="15"/>
      <c r="D67" s="11">
        <v>800206933</v>
      </c>
      <c r="E67" s="11">
        <v>0</v>
      </c>
      <c r="F67" s="31">
        <v>0</v>
      </c>
      <c r="G67" s="33"/>
      <c r="H67" s="12">
        <v>2763854139</v>
      </c>
      <c r="J67" s="15">
        <v>116000000</v>
      </c>
      <c r="K67" s="11">
        <v>4834955</v>
      </c>
      <c r="L67" s="11">
        <v>0</v>
      </c>
      <c r="M67" s="11">
        <v>152769668</v>
      </c>
      <c r="N67" s="31">
        <v>0</v>
      </c>
      <c r="O67" s="33"/>
      <c r="P67" s="12">
        <v>273604623</v>
      </c>
      <c r="R67" s="18">
        <v>2490249516</v>
      </c>
    </row>
    <row r="68" spans="1:18" ht="19.149999999999999" customHeight="1" x14ac:dyDescent="0.2">
      <c r="A68" s="10">
        <v>202208</v>
      </c>
      <c r="B68" s="31">
        <v>2058218485</v>
      </c>
      <c r="C68" s="15"/>
      <c r="D68" s="11">
        <v>495488757</v>
      </c>
      <c r="E68" s="11">
        <v>0</v>
      </c>
      <c r="F68" s="31">
        <v>0</v>
      </c>
      <c r="G68" s="33"/>
      <c r="H68" s="12">
        <v>2553707242</v>
      </c>
      <c r="J68" s="15">
        <v>450000000</v>
      </c>
      <c r="K68" s="11">
        <v>330087976</v>
      </c>
      <c r="L68" s="11">
        <v>0</v>
      </c>
      <c r="M68" s="11">
        <v>171699127</v>
      </c>
      <c r="N68" s="31">
        <v>0</v>
      </c>
      <c r="O68" s="33"/>
      <c r="P68" s="12">
        <v>951787103</v>
      </c>
      <c r="R68" s="18">
        <v>1601920139</v>
      </c>
    </row>
    <row r="69" spans="1:18" ht="19.149999999999999" customHeight="1" x14ac:dyDescent="0.2">
      <c r="A69" s="10">
        <v>202209</v>
      </c>
      <c r="B69" s="28">
        <v>2618567961</v>
      </c>
      <c r="C69" s="30" t="s">
        <v>30</v>
      </c>
      <c r="D69" s="11">
        <v>555936442</v>
      </c>
      <c r="E69" s="11">
        <v>0</v>
      </c>
      <c r="F69" s="31">
        <v>0</v>
      </c>
      <c r="G69" s="33"/>
      <c r="H69" s="12">
        <v>3174504403</v>
      </c>
      <c r="J69" s="20">
        <v>372000000</v>
      </c>
      <c r="K69" s="21">
        <v>404133377</v>
      </c>
      <c r="L69" s="21">
        <v>0</v>
      </c>
      <c r="M69" s="21">
        <v>149244881</v>
      </c>
      <c r="N69" s="36">
        <v>390353</v>
      </c>
      <c r="O69" s="37" t="s">
        <v>33</v>
      </c>
      <c r="P69" s="12">
        <v>925768611</v>
      </c>
      <c r="R69" s="18">
        <v>2248735792</v>
      </c>
    </row>
    <row r="70" spans="1:18" ht="19.149999999999999" customHeight="1" x14ac:dyDescent="0.2">
      <c r="A70" s="10">
        <v>202210</v>
      </c>
      <c r="B70" s="28">
        <v>2124587961</v>
      </c>
      <c r="C70" s="29"/>
      <c r="D70" s="11">
        <v>761091488</v>
      </c>
      <c r="E70" s="11">
        <v>0</v>
      </c>
      <c r="F70" s="31">
        <v>0</v>
      </c>
      <c r="G70" s="33"/>
      <c r="H70" s="12">
        <v>2885679449</v>
      </c>
      <c r="J70" s="20">
        <v>166000000</v>
      </c>
      <c r="K70" s="21">
        <v>12194792</v>
      </c>
      <c r="L70" s="21">
        <v>0</v>
      </c>
      <c r="M70" s="21">
        <v>160659517</v>
      </c>
      <c r="N70" s="36">
        <v>0</v>
      </c>
      <c r="O70" s="37"/>
      <c r="P70" s="22">
        <v>338854309</v>
      </c>
      <c r="R70" s="18">
        <v>2546825140</v>
      </c>
    </row>
    <row r="71" spans="1:18" ht="19.149999999999999" customHeight="1" x14ac:dyDescent="0.2">
      <c r="A71" s="10">
        <v>202211</v>
      </c>
      <c r="B71" s="28">
        <v>2080984354</v>
      </c>
      <c r="C71" s="29"/>
      <c r="D71" s="11">
        <v>894714980</v>
      </c>
      <c r="E71" s="11">
        <v>0</v>
      </c>
      <c r="F71" s="31">
        <v>0</v>
      </c>
      <c r="G71" s="33"/>
      <c r="H71" s="12">
        <v>2975699334</v>
      </c>
      <c r="J71" s="20">
        <v>396000000</v>
      </c>
      <c r="K71" s="21">
        <v>21626249</v>
      </c>
      <c r="L71" s="21">
        <v>0</v>
      </c>
      <c r="M71" s="21">
        <v>169059667</v>
      </c>
      <c r="N71" s="36">
        <v>0</v>
      </c>
      <c r="O71" s="37"/>
      <c r="P71" s="22">
        <v>586685916</v>
      </c>
      <c r="R71" s="18">
        <v>2389013418</v>
      </c>
    </row>
    <row r="72" spans="1:18" ht="19.149999999999999" customHeight="1" x14ac:dyDescent="0.2">
      <c r="A72" s="10">
        <v>202212</v>
      </c>
      <c r="B72" s="28">
        <v>2097443623</v>
      </c>
      <c r="C72" s="29"/>
      <c r="D72" s="11">
        <v>897218998</v>
      </c>
      <c r="E72" s="5">
        <v>723144844</v>
      </c>
      <c r="F72" s="31">
        <v>0</v>
      </c>
      <c r="G72" s="33"/>
      <c r="H72" s="12">
        <v>3717807465</v>
      </c>
      <c r="J72" s="20">
        <v>396000000</v>
      </c>
      <c r="K72" s="21">
        <v>42437065</v>
      </c>
      <c r="L72" s="21">
        <v>0</v>
      </c>
      <c r="M72" s="21">
        <v>162653544</v>
      </c>
      <c r="N72" s="36">
        <v>0</v>
      </c>
      <c r="O72" s="37"/>
      <c r="P72" s="22">
        <v>601090609</v>
      </c>
      <c r="R72" s="18">
        <v>3116716856</v>
      </c>
    </row>
    <row r="73" spans="1:18" ht="19.149999999999999" customHeight="1" x14ac:dyDescent="0.2">
      <c r="A73" s="10">
        <v>202301</v>
      </c>
      <c r="B73" s="28">
        <v>2331457352</v>
      </c>
      <c r="C73" s="29"/>
      <c r="D73" s="11">
        <v>693872218</v>
      </c>
      <c r="E73" s="11">
        <v>0</v>
      </c>
      <c r="F73" s="31">
        <v>0</v>
      </c>
      <c r="G73" s="33"/>
      <c r="H73" s="12">
        <v>3025329570</v>
      </c>
      <c r="J73" s="20">
        <v>295000000</v>
      </c>
      <c r="K73" s="21">
        <v>6557412</v>
      </c>
      <c r="L73" s="21">
        <v>0</v>
      </c>
      <c r="M73" s="21">
        <v>171575265</v>
      </c>
      <c r="N73" s="36">
        <v>0</v>
      </c>
      <c r="O73" s="37"/>
      <c r="P73" s="22">
        <v>473132677</v>
      </c>
      <c r="R73" s="18">
        <v>2552196893</v>
      </c>
    </row>
    <row r="74" spans="1:18" ht="19.149999999999999" customHeight="1" x14ac:dyDescent="0.2">
      <c r="A74" s="10">
        <v>202302</v>
      </c>
      <c r="B74" s="28">
        <v>2021462436</v>
      </c>
      <c r="C74" s="29"/>
      <c r="D74" s="11">
        <v>738013417</v>
      </c>
      <c r="E74" s="11">
        <v>0</v>
      </c>
      <c r="F74" s="31">
        <v>0</v>
      </c>
      <c r="G74" s="33"/>
      <c r="H74" s="12">
        <v>2759475853</v>
      </c>
      <c r="J74" s="20">
        <v>420000000</v>
      </c>
      <c r="K74" s="21">
        <v>49804968</v>
      </c>
      <c r="L74" s="21">
        <v>0</v>
      </c>
      <c r="M74" s="21">
        <v>173690999</v>
      </c>
      <c r="N74" s="36">
        <v>0</v>
      </c>
      <c r="O74" s="37"/>
      <c r="P74" s="22">
        <v>643495967</v>
      </c>
      <c r="R74" s="18">
        <v>2115979886</v>
      </c>
    </row>
    <row r="75" spans="1:18" ht="19.149999999999999" customHeight="1" x14ac:dyDescent="0.2">
      <c r="A75" s="10">
        <v>202303</v>
      </c>
      <c r="B75" s="28">
        <v>2364481306</v>
      </c>
      <c r="C75" s="29"/>
      <c r="D75" s="11">
        <v>755624070</v>
      </c>
      <c r="E75" s="11">
        <v>0</v>
      </c>
      <c r="F75" s="31">
        <v>0</v>
      </c>
      <c r="G75" s="33"/>
      <c r="H75" s="12">
        <v>3120105376</v>
      </c>
      <c r="J75" s="20">
        <v>210000000</v>
      </c>
      <c r="K75" s="21">
        <v>12450898</v>
      </c>
      <c r="L75" s="21">
        <v>0</v>
      </c>
      <c r="M75" s="21">
        <v>180741400</v>
      </c>
      <c r="N75" s="36">
        <v>0</v>
      </c>
      <c r="O75" s="37"/>
      <c r="P75" s="22">
        <v>403192298</v>
      </c>
      <c r="R75" s="18">
        <v>2716913078</v>
      </c>
    </row>
    <row r="76" spans="1:18" ht="19.149999999999999" customHeight="1" x14ac:dyDescent="0.2">
      <c r="A76" s="10">
        <v>202304</v>
      </c>
      <c r="B76" s="28">
        <v>2220711888</v>
      </c>
      <c r="C76" s="29"/>
      <c r="D76" s="11">
        <v>632185634</v>
      </c>
      <c r="E76" s="11">
        <v>0</v>
      </c>
      <c r="F76" s="31">
        <v>0</v>
      </c>
      <c r="G76" s="33"/>
      <c r="H76" s="12">
        <v>2852897522</v>
      </c>
      <c r="J76" s="20">
        <v>180000000</v>
      </c>
      <c r="K76" s="21">
        <v>222733373</v>
      </c>
      <c r="L76" s="21">
        <v>0</v>
      </c>
      <c r="M76" s="21">
        <v>171957801</v>
      </c>
      <c r="N76" s="36">
        <v>0</v>
      </c>
      <c r="O76" s="37"/>
      <c r="P76" s="22">
        <v>574691174</v>
      </c>
      <c r="R76" s="18">
        <v>2278206348</v>
      </c>
    </row>
    <row r="77" spans="1:18" ht="19.149999999999999" customHeight="1" x14ac:dyDescent="0.2">
      <c r="A77" s="10">
        <v>202305</v>
      </c>
      <c r="B77" s="28">
        <v>2178140514</v>
      </c>
      <c r="C77" s="29"/>
      <c r="D77" s="11">
        <v>672055861</v>
      </c>
      <c r="E77" s="11">
        <v>0</v>
      </c>
      <c r="F77" s="31">
        <v>0</v>
      </c>
      <c r="G77" s="33"/>
      <c r="H77" s="12">
        <v>2850196375</v>
      </c>
      <c r="J77" s="20">
        <v>394000000</v>
      </c>
      <c r="K77" s="21">
        <v>157405671</v>
      </c>
      <c r="L77" s="21">
        <v>0</v>
      </c>
      <c r="M77" s="21">
        <v>176244857</v>
      </c>
      <c r="N77" s="36">
        <v>0</v>
      </c>
      <c r="O77" s="37"/>
      <c r="P77" s="22">
        <v>727650528</v>
      </c>
      <c r="R77" s="18">
        <v>2122545847</v>
      </c>
    </row>
    <row r="78" spans="1:18" ht="19.149999999999999" customHeight="1" x14ac:dyDescent="0.2">
      <c r="A78" s="10">
        <v>202306</v>
      </c>
      <c r="B78" s="28">
        <v>2172908879</v>
      </c>
      <c r="C78" s="29"/>
      <c r="D78" s="11">
        <v>973459407</v>
      </c>
      <c r="E78" s="11">
        <v>0</v>
      </c>
      <c r="F78" s="31">
        <v>0</v>
      </c>
      <c r="G78" s="33"/>
      <c r="H78" s="12">
        <v>3146368286</v>
      </c>
      <c r="J78" s="20">
        <v>552000000</v>
      </c>
      <c r="K78" s="21">
        <v>209500</v>
      </c>
      <c r="L78" s="21">
        <v>0</v>
      </c>
      <c r="M78" s="21">
        <v>172196008</v>
      </c>
      <c r="N78" s="36">
        <v>0</v>
      </c>
      <c r="O78" s="37"/>
      <c r="P78" s="22">
        <v>724405508</v>
      </c>
      <c r="R78" s="18">
        <v>2421962778</v>
      </c>
    </row>
    <row r="79" spans="1:18" ht="19.149999999999999" customHeight="1" x14ac:dyDescent="0.2">
      <c r="A79" s="10">
        <v>202307</v>
      </c>
      <c r="B79" s="28">
        <v>2260710712</v>
      </c>
      <c r="C79" s="29"/>
      <c r="D79" s="11">
        <v>772083044</v>
      </c>
      <c r="E79" s="11">
        <v>0</v>
      </c>
      <c r="F79" s="31">
        <v>0</v>
      </c>
      <c r="G79" s="33"/>
      <c r="H79" s="12">
        <v>3032793756</v>
      </c>
      <c r="J79" s="20">
        <v>190000000</v>
      </c>
      <c r="K79" s="21">
        <v>14828144</v>
      </c>
      <c r="L79" s="21"/>
      <c r="M79" s="21">
        <v>174379835</v>
      </c>
      <c r="N79" s="36">
        <v>0</v>
      </c>
      <c r="O79" s="37"/>
      <c r="P79" s="22">
        <v>379207979</v>
      </c>
      <c r="R79" s="18">
        <v>2653585777</v>
      </c>
    </row>
    <row r="80" spans="1:18" ht="19.149999999999999" customHeight="1" x14ac:dyDescent="0.2">
      <c r="A80" s="10">
        <v>202308</v>
      </c>
      <c r="B80" s="28">
        <v>2239036021</v>
      </c>
      <c r="C80" s="29"/>
      <c r="D80" s="11">
        <v>829832063</v>
      </c>
      <c r="E80" s="11">
        <v>0</v>
      </c>
      <c r="F80" s="31">
        <v>0</v>
      </c>
      <c r="G80" s="33"/>
      <c r="H80" s="12">
        <v>3068868084</v>
      </c>
      <c r="J80" s="20">
        <v>347000000</v>
      </c>
      <c r="K80" s="21">
        <v>1782627</v>
      </c>
      <c r="L80" s="21">
        <v>0</v>
      </c>
      <c r="M80" s="21">
        <v>169381005</v>
      </c>
      <c r="N80" s="36">
        <v>0</v>
      </c>
      <c r="O80" s="37"/>
      <c r="P80" s="22">
        <v>518163632</v>
      </c>
      <c r="R80" s="18">
        <v>2550704452</v>
      </c>
    </row>
    <row r="81" spans="1:18" ht="19.149999999999999" customHeight="1" x14ac:dyDescent="0.2">
      <c r="A81" s="10">
        <v>202309</v>
      </c>
      <c r="B81" s="28">
        <v>2200940580</v>
      </c>
      <c r="C81" s="29"/>
      <c r="D81" s="11">
        <v>564854063</v>
      </c>
      <c r="E81" s="11">
        <v>0</v>
      </c>
      <c r="F81" s="31">
        <v>0</v>
      </c>
      <c r="G81" s="33"/>
      <c r="H81" s="12">
        <v>2765794643</v>
      </c>
      <c r="J81" s="20">
        <v>461954673</v>
      </c>
      <c r="K81" s="21">
        <v>233838621</v>
      </c>
      <c r="L81" s="21">
        <v>0</v>
      </c>
      <c r="M81" s="21">
        <v>184661149</v>
      </c>
      <c r="N81" s="36">
        <v>0</v>
      </c>
      <c r="O81" s="37"/>
      <c r="P81" s="22">
        <v>880454443</v>
      </c>
      <c r="R81" s="18">
        <v>1885340200</v>
      </c>
    </row>
    <row r="82" spans="1:18" ht="19.149999999999999" customHeight="1" x14ac:dyDescent="0.2">
      <c r="A82" s="10">
        <v>202310</v>
      </c>
      <c r="B82" s="28">
        <v>2309794991</v>
      </c>
      <c r="C82" s="29"/>
      <c r="D82" s="11">
        <v>745044127</v>
      </c>
      <c r="E82" s="11">
        <v>0</v>
      </c>
      <c r="F82" s="31">
        <v>0</v>
      </c>
      <c r="G82" s="33"/>
      <c r="H82" s="12">
        <v>3054839118</v>
      </c>
      <c r="J82" s="20">
        <v>190000000</v>
      </c>
      <c r="K82" s="21">
        <v>149766452</v>
      </c>
      <c r="L82" s="21">
        <v>0</v>
      </c>
      <c r="M82" s="21">
        <v>173690859</v>
      </c>
      <c r="N82" s="36">
        <v>0</v>
      </c>
      <c r="O82" s="37"/>
      <c r="P82" s="22">
        <v>513457311</v>
      </c>
      <c r="R82" s="18">
        <v>2541381807</v>
      </c>
    </row>
    <row r="83" spans="1:18" ht="19.149999999999999" customHeight="1" x14ac:dyDescent="0.2">
      <c r="A83" s="10">
        <v>202311</v>
      </c>
      <c r="B83" s="28">
        <v>2816757953</v>
      </c>
      <c r="C83" s="29"/>
      <c r="D83" s="11">
        <v>1080607868</v>
      </c>
      <c r="E83" s="11">
        <v>969637845</v>
      </c>
      <c r="F83" s="31">
        <v>0</v>
      </c>
      <c r="G83" s="33"/>
      <c r="H83" s="12">
        <v>4867003666</v>
      </c>
      <c r="J83" s="20">
        <v>445000000</v>
      </c>
      <c r="K83" s="21">
        <v>7233533</v>
      </c>
      <c r="L83" s="21">
        <v>0</v>
      </c>
      <c r="M83" s="21">
        <v>184272107</v>
      </c>
      <c r="N83" s="36">
        <v>0</v>
      </c>
      <c r="O83" s="37"/>
      <c r="P83" s="22">
        <v>636505640</v>
      </c>
      <c r="R83" s="18">
        <v>4230498026</v>
      </c>
    </row>
    <row r="84" spans="1:18" ht="19.149999999999999" customHeight="1" x14ac:dyDescent="0.2">
      <c r="A84" s="10">
        <v>202312</v>
      </c>
      <c r="B84" s="28">
        <v>2817919087</v>
      </c>
      <c r="C84" s="29"/>
      <c r="D84" s="11">
        <v>1094600850</v>
      </c>
      <c r="E84" s="11">
        <v>0</v>
      </c>
      <c r="F84" s="31">
        <v>0</v>
      </c>
      <c r="G84" s="33"/>
      <c r="H84" s="12">
        <v>3912519937</v>
      </c>
      <c r="J84" s="20">
        <v>344100000</v>
      </c>
      <c r="K84" s="21">
        <v>536807</v>
      </c>
      <c r="L84" s="21">
        <v>0</v>
      </c>
      <c r="M84" s="21">
        <v>178782010</v>
      </c>
      <c r="N84" s="36">
        <v>0</v>
      </c>
      <c r="O84" s="37"/>
      <c r="P84" s="22">
        <v>523418817</v>
      </c>
      <c r="R84" s="18">
        <v>3389101120</v>
      </c>
    </row>
    <row r="85" spans="1:18" ht="19.149999999999999" customHeight="1" x14ac:dyDescent="0.2">
      <c r="A85" s="10">
        <v>202401</v>
      </c>
      <c r="B85" s="28">
        <v>3104244115</v>
      </c>
      <c r="C85" s="29"/>
      <c r="D85" s="11">
        <v>843620061</v>
      </c>
      <c r="E85" s="11">
        <v>0</v>
      </c>
      <c r="F85" s="31">
        <v>0</v>
      </c>
      <c r="G85" s="33"/>
      <c r="H85" s="12">
        <v>3947864176</v>
      </c>
      <c r="J85" s="20">
        <v>350200000</v>
      </c>
      <c r="K85" s="21">
        <v>156552433</v>
      </c>
      <c r="L85" s="21">
        <v>0</v>
      </c>
      <c r="M85" s="21">
        <v>189239751</v>
      </c>
      <c r="N85" s="36">
        <v>0</v>
      </c>
      <c r="O85" s="37"/>
      <c r="P85" s="22">
        <v>695992184</v>
      </c>
      <c r="R85" s="18">
        <v>3251871992</v>
      </c>
    </row>
    <row r="86" spans="1:18" ht="19.149999999999999" customHeight="1" x14ac:dyDescent="0.2">
      <c r="A86" s="10">
        <v>202402</v>
      </c>
      <c r="B86" s="28">
        <v>2907042270</v>
      </c>
      <c r="C86" s="29"/>
      <c r="D86" s="11">
        <v>779359799</v>
      </c>
      <c r="E86" s="11">
        <v>0</v>
      </c>
      <c r="F86" s="31">
        <v>0</v>
      </c>
      <c r="G86" s="33"/>
      <c r="H86" s="12">
        <v>3686402069</v>
      </c>
      <c r="J86" s="20">
        <v>353900000</v>
      </c>
      <c r="K86" s="21">
        <v>3859019</v>
      </c>
      <c r="L86" s="21">
        <v>0</v>
      </c>
      <c r="M86" s="21">
        <v>186974230</v>
      </c>
      <c r="N86" s="36">
        <v>113444484</v>
      </c>
      <c r="O86" s="37" t="s">
        <v>37</v>
      </c>
      <c r="P86" s="22">
        <v>658177733</v>
      </c>
      <c r="R86" s="18">
        <v>3028224336</v>
      </c>
    </row>
    <row r="87" spans="1:18" ht="19.149999999999999" customHeight="1" x14ac:dyDescent="0.2">
      <c r="A87" s="10">
        <v>202403</v>
      </c>
      <c r="B87" s="28">
        <v>2862891471</v>
      </c>
      <c r="C87" s="29"/>
      <c r="D87" s="11">
        <v>871004025</v>
      </c>
      <c r="E87" s="11">
        <v>0</v>
      </c>
      <c r="F87" s="31">
        <v>0</v>
      </c>
      <c r="G87" s="33"/>
      <c r="H87" s="12">
        <v>3733895496</v>
      </c>
      <c r="J87" s="20">
        <v>383270000</v>
      </c>
      <c r="K87" s="21">
        <v>4227773</v>
      </c>
      <c r="L87" s="21">
        <v>0</v>
      </c>
      <c r="M87" s="21">
        <v>184879436</v>
      </c>
      <c r="N87" s="36">
        <v>0</v>
      </c>
      <c r="O87" s="37"/>
      <c r="P87" s="22">
        <v>572377209</v>
      </c>
      <c r="R87" s="18">
        <v>3161518287</v>
      </c>
    </row>
    <row r="88" spans="1:18" ht="19.149999999999999" customHeight="1" x14ac:dyDescent="0.2">
      <c r="A88" s="10">
        <v>202404</v>
      </c>
      <c r="B88" s="28">
        <v>2929521992</v>
      </c>
      <c r="C88" s="29"/>
      <c r="D88" s="11">
        <v>687014612</v>
      </c>
      <c r="E88" s="11">
        <v>0</v>
      </c>
      <c r="F88" s="31">
        <v>0</v>
      </c>
      <c r="G88" s="33"/>
      <c r="H88" s="12">
        <v>3616536604</v>
      </c>
      <c r="J88" s="20">
        <v>384770000</v>
      </c>
      <c r="K88" s="21">
        <v>67877107</v>
      </c>
      <c r="L88" s="21">
        <v>0</v>
      </c>
      <c r="M88" s="21">
        <v>183487176</v>
      </c>
      <c r="N88" s="36">
        <v>0</v>
      </c>
      <c r="O88" s="37"/>
      <c r="P88" s="22">
        <v>636134283</v>
      </c>
      <c r="R88" s="18">
        <v>2980402321</v>
      </c>
    </row>
    <row r="89" spans="1:18" ht="19.149999999999999" customHeight="1" x14ac:dyDescent="0.2">
      <c r="A89" s="10">
        <v>202405</v>
      </c>
      <c r="B89" s="28">
        <v>3025732711</v>
      </c>
      <c r="C89" s="29"/>
      <c r="D89" s="11">
        <v>757127327</v>
      </c>
      <c r="E89" s="11">
        <v>0</v>
      </c>
      <c r="F89" s="31">
        <v>0</v>
      </c>
      <c r="G89" s="33"/>
      <c r="H89" s="12">
        <v>3782860038</v>
      </c>
      <c r="J89" s="20">
        <v>403565200</v>
      </c>
      <c r="K89" s="21">
        <v>1926437</v>
      </c>
      <c r="L89" s="21">
        <v>0</v>
      </c>
      <c r="M89" s="21">
        <v>189655851</v>
      </c>
      <c r="N89" s="36">
        <v>0</v>
      </c>
      <c r="O89" s="37"/>
      <c r="P89" s="22">
        <v>595147488</v>
      </c>
      <c r="R89" s="18">
        <v>3187712550</v>
      </c>
    </row>
    <row r="90" spans="1:18" ht="19.149999999999999" customHeight="1" x14ac:dyDescent="0.2">
      <c r="A90" s="10">
        <v>202406</v>
      </c>
      <c r="B90" s="28">
        <v>4540173926</v>
      </c>
      <c r="C90" s="30" t="s">
        <v>34</v>
      </c>
      <c r="D90" s="11">
        <v>732544664</v>
      </c>
      <c r="E90" s="11">
        <v>0</v>
      </c>
      <c r="F90" s="31">
        <v>0</v>
      </c>
      <c r="G90" s="33"/>
      <c r="H90" s="12">
        <v>5272718590</v>
      </c>
      <c r="J90" s="20">
        <v>524000001</v>
      </c>
      <c r="K90" s="21">
        <v>4726078</v>
      </c>
      <c r="L90" s="21">
        <v>0</v>
      </c>
      <c r="M90" s="21">
        <v>185605273</v>
      </c>
      <c r="N90" s="36">
        <v>0</v>
      </c>
      <c r="O90" s="37"/>
      <c r="P90" s="22">
        <v>714331352</v>
      </c>
      <c r="R90" s="18">
        <v>4558387238</v>
      </c>
    </row>
    <row r="91" spans="1:18" ht="19.149999999999999" customHeight="1" x14ac:dyDescent="0.2">
      <c r="A91" s="10">
        <v>202407</v>
      </c>
      <c r="B91" s="28">
        <v>2748284162</v>
      </c>
      <c r="C91" s="30"/>
      <c r="D91" s="11">
        <v>665279409</v>
      </c>
      <c r="E91" s="11">
        <v>0</v>
      </c>
      <c r="F91" s="31">
        <v>0</v>
      </c>
      <c r="G91" s="33"/>
      <c r="H91" s="12">
        <v>3413563571</v>
      </c>
      <c r="J91" s="20">
        <v>436000000</v>
      </c>
      <c r="K91" s="21">
        <v>71603</v>
      </c>
      <c r="L91" s="21">
        <v>0</v>
      </c>
      <c r="M91" s="21">
        <v>175065388</v>
      </c>
      <c r="N91" s="36">
        <v>0</v>
      </c>
      <c r="O91" s="37"/>
      <c r="P91" s="22">
        <v>611136991</v>
      </c>
      <c r="R91" s="18">
        <v>2802426580</v>
      </c>
    </row>
    <row r="92" spans="1:18" ht="19.149999999999999" customHeight="1" x14ac:dyDescent="0.2">
      <c r="A92" s="10">
        <v>202408</v>
      </c>
      <c r="B92" s="28">
        <v>3067107222</v>
      </c>
      <c r="C92" s="30"/>
      <c r="D92" s="11">
        <v>734070663</v>
      </c>
      <c r="E92" s="11">
        <v>0</v>
      </c>
      <c r="F92" s="31">
        <v>0</v>
      </c>
      <c r="G92" s="33"/>
      <c r="H92" s="12">
        <v>3801177885</v>
      </c>
      <c r="J92" s="20">
        <v>427000000</v>
      </c>
      <c r="K92" s="21">
        <v>3570491</v>
      </c>
      <c r="L92" s="21">
        <v>0</v>
      </c>
      <c r="M92" s="21">
        <v>199023396</v>
      </c>
      <c r="N92" s="36">
        <v>0</v>
      </c>
      <c r="O92" s="37"/>
      <c r="P92" s="22">
        <v>629593887</v>
      </c>
      <c r="R92" s="18">
        <v>3171583998</v>
      </c>
    </row>
    <row r="93" spans="1:18" ht="19.149999999999999" customHeight="1" x14ac:dyDescent="0.2">
      <c r="A93" s="10">
        <v>202409</v>
      </c>
      <c r="B93" s="28">
        <v>2899636049</v>
      </c>
      <c r="C93" s="30"/>
      <c r="D93" s="11">
        <v>764327305</v>
      </c>
      <c r="E93" s="11">
        <v>854108442</v>
      </c>
      <c r="F93" s="31">
        <v>0</v>
      </c>
      <c r="G93" s="33"/>
      <c r="H93" s="12">
        <v>4518071796</v>
      </c>
      <c r="J93" s="20">
        <v>362000000</v>
      </c>
      <c r="K93" s="21">
        <v>10338238</v>
      </c>
      <c r="L93" s="21">
        <v>0</v>
      </c>
      <c r="M93" s="21">
        <v>181445326</v>
      </c>
      <c r="N93" s="36">
        <v>0</v>
      </c>
      <c r="O93" s="37"/>
      <c r="P93" s="22">
        <v>553783564</v>
      </c>
      <c r="R93" s="18">
        <v>3964288232</v>
      </c>
    </row>
    <row r="94" spans="1:18" ht="19.149999999999999" customHeight="1" x14ac:dyDescent="0.2">
      <c r="A94" s="10">
        <v>202410</v>
      </c>
      <c r="B94" s="28">
        <v>3263815380</v>
      </c>
      <c r="C94" s="30"/>
      <c r="D94" s="11">
        <v>331223932</v>
      </c>
      <c r="E94" s="11">
        <v>0</v>
      </c>
      <c r="F94" s="31">
        <v>0</v>
      </c>
      <c r="G94" s="33"/>
      <c r="H94" s="12">
        <v>3595039312</v>
      </c>
      <c r="J94" s="20">
        <v>440766168</v>
      </c>
      <c r="K94" s="21">
        <v>155664517</v>
      </c>
      <c r="L94" s="21">
        <v>0</v>
      </c>
      <c r="M94" s="21">
        <v>195253900</v>
      </c>
      <c r="N94" s="36">
        <v>0</v>
      </c>
      <c r="O94" s="37"/>
      <c r="P94" s="22">
        <v>791684585</v>
      </c>
      <c r="R94" s="18">
        <v>2803354727</v>
      </c>
    </row>
    <row r="95" spans="1:18" ht="19.149999999999999" customHeight="1" x14ac:dyDescent="0.2">
      <c r="A95" s="10">
        <v>202411</v>
      </c>
      <c r="B95" s="28">
        <v>3075243219</v>
      </c>
      <c r="C95" s="30"/>
      <c r="D95" s="11">
        <v>864358795</v>
      </c>
      <c r="E95" s="11">
        <v>0</v>
      </c>
      <c r="F95" s="31">
        <v>0</v>
      </c>
      <c r="G95" s="33"/>
      <c r="H95" s="12">
        <v>3939602014</v>
      </c>
      <c r="J95" s="20">
        <v>454000000</v>
      </c>
      <c r="K95" s="21">
        <v>7429233</v>
      </c>
      <c r="L95" s="21">
        <v>0</v>
      </c>
      <c r="M95" s="21">
        <v>198942068</v>
      </c>
      <c r="N95" s="36">
        <v>0</v>
      </c>
      <c r="O95" s="37"/>
      <c r="P95" s="22">
        <v>660371301</v>
      </c>
      <c r="R95" s="18">
        <v>3279230713</v>
      </c>
    </row>
    <row r="96" spans="1:18" ht="19.149999999999999" customHeight="1" x14ac:dyDescent="0.2">
      <c r="A96" s="10">
        <v>202412</v>
      </c>
      <c r="B96" s="28">
        <v>2966198290</v>
      </c>
      <c r="C96" s="30"/>
      <c r="D96" s="11">
        <v>594166953</v>
      </c>
      <c r="E96" s="11">
        <v>0</v>
      </c>
      <c r="F96" s="31">
        <v>0</v>
      </c>
      <c r="G96" s="33"/>
      <c r="H96" s="12">
        <v>3560365243</v>
      </c>
      <c r="J96" s="20">
        <v>457600000</v>
      </c>
      <c r="K96" s="21">
        <v>82239850</v>
      </c>
      <c r="L96" s="21">
        <v>0</v>
      </c>
      <c r="M96" s="21">
        <v>192293640</v>
      </c>
      <c r="N96" s="36">
        <v>0</v>
      </c>
      <c r="O96" s="37"/>
      <c r="P96" s="22">
        <v>732133490</v>
      </c>
      <c r="R96" s="18">
        <v>2828231753</v>
      </c>
    </row>
    <row r="97" spans="1:18" ht="19.149999999999999" customHeight="1" x14ac:dyDescent="0.2">
      <c r="A97" s="10">
        <v>202501</v>
      </c>
      <c r="B97" s="28">
        <v>3370668782</v>
      </c>
      <c r="C97" s="30"/>
      <c r="D97" s="11">
        <v>763376428</v>
      </c>
      <c r="E97" s="11">
        <v>0</v>
      </c>
      <c r="F97" s="31">
        <v>13377029</v>
      </c>
      <c r="G97" s="33" t="s">
        <v>41</v>
      </c>
      <c r="H97" s="12">
        <v>4147422239</v>
      </c>
      <c r="J97" s="20">
        <v>488102029</v>
      </c>
      <c r="K97" s="21">
        <v>18344804</v>
      </c>
      <c r="L97" s="21">
        <v>0</v>
      </c>
      <c r="M97" s="21">
        <v>196291523</v>
      </c>
      <c r="N97" s="36">
        <v>0</v>
      </c>
      <c r="O97" s="37"/>
      <c r="P97" s="22">
        <v>702738356</v>
      </c>
      <c r="R97" s="18">
        <v>3444683883</v>
      </c>
    </row>
    <row r="98" spans="1:18" ht="19.149999999999999" customHeight="1" x14ac:dyDescent="0.2">
      <c r="A98" s="10">
        <v>202502</v>
      </c>
      <c r="B98" s="28">
        <v>3055869782</v>
      </c>
      <c r="C98" s="30"/>
      <c r="D98" s="11">
        <v>797225596</v>
      </c>
      <c r="E98" s="11">
        <v>0</v>
      </c>
      <c r="F98" s="31">
        <v>0</v>
      </c>
      <c r="G98" s="33"/>
      <c r="H98" s="12">
        <v>3853095378</v>
      </c>
      <c r="J98" s="20">
        <v>439160407</v>
      </c>
      <c r="K98" s="21">
        <v>70251816</v>
      </c>
      <c r="L98" s="21">
        <v>0</v>
      </c>
      <c r="M98" s="21">
        <v>213511586</v>
      </c>
      <c r="N98" s="36">
        <v>0</v>
      </c>
      <c r="O98" s="37"/>
      <c r="P98" s="22">
        <v>722923809</v>
      </c>
      <c r="R98" s="18">
        <v>3130171569</v>
      </c>
    </row>
    <row r="99" spans="1:18" ht="19.149999999999999" customHeight="1" x14ac:dyDescent="0.2">
      <c r="A99" s="10">
        <v>202503</v>
      </c>
      <c r="B99" s="28">
        <v>3144758552</v>
      </c>
      <c r="C99" s="30"/>
      <c r="D99" s="11">
        <v>872023551</v>
      </c>
      <c r="E99" s="11">
        <v>0</v>
      </c>
      <c r="F99" s="31">
        <v>0</v>
      </c>
      <c r="G99" s="33"/>
      <c r="H99" s="12">
        <v>4016782103</v>
      </c>
      <c r="J99" s="20">
        <v>498461808</v>
      </c>
      <c r="K99" s="21">
        <v>23289323</v>
      </c>
      <c r="L99" s="21">
        <v>0</v>
      </c>
      <c r="M99" s="21">
        <v>200508280</v>
      </c>
      <c r="N99" s="36">
        <v>0</v>
      </c>
      <c r="O99" s="37"/>
      <c r="P99" s="22">
        <v>722259411</v>
      </c>
      <c r="R99" s="18">
        <v>3294522692</v>
      </c>
    </row>
    <row r="100" spans="1:18" ht="19.149999999999999" customHeight="1" x14ac:dyDescent="0.2">
      <c r="A100" s="10">
        <v>202504</v>
      </c>
      <c r="B100" s="28">
        <v>3351473284</v>
      </c>
      <c r="C100" s="30"/>
      <c r="D100" s="11">
        <v>946707206</v>
      </c>
      <c r="E100" s="11">
        <v>0</v>
      </c>
      <c r="F100" s="31">
        <v>0</v>
      </c>
      <c r="G100" s="33"/>
      <c r="H100" s="12">
        <v>4298180490</v>
      </c>
      <c r="J100" s="20">
        <v>505481280</v>
      </c>
      <c r="K100" s="21">
        <v>39023842</v>
      </c>
      <c r="L100" s="21">
        <v>0</v>
      </c>
      <c r="M100" s="21">
        <v>200117757</v>
      </c>
      <c r="N100" s="36">
        <v>0</v>
      </c>
      <c r="O100" s="37"/>
      <c r="P100" s="22">
        <v>744622879</v>
      </c>
      <c r="R100" s="18">
        <v>3553557611</v>
      </c>
    </row>
    <row r="101" spans="1:18" ht="19.149999999999999" customHeight="1" x14ac:dyDescent="0.2">
      <c r="A101" s="10">
        <v>202505</v>
      </c>
      <c r="B101" s="28">
        <v>3263107154</v>
      </c>
      <c r="C101" s="30"/>
      <c r="D101" s="11">
        <v>592812856</v>
      </c>
      <c r="E101" s="11">
        <v>0</v>
      </c>
      <c r="F101" s="31">
        <v>0</v>
      </c>
      <c r="G101" s="33"/>
      <c r="H101" s="12">
        <v>3855920010</v>
      </c>
      <c r="J101" s="20">
        <v>640276338</v>
      </c>
      <c r="K101" s="21">
        <v>88997668</v>
      </c>
      <c r="L101" s="21">
        <v>0</v>
      </c>
      <c r="M101" s="21">
        <v>207400317</v>
      </c>
      <c r="N101" s="36">
        <v>0</v>
      </c>
      <c r="O101" s="37"/>
      <c r="P101" s="22">
        <v>936674323</v>
      </c>
      <c r="R101" s="18">
        <v>2919245687</v>
      </c>
    </row>
    <row r="102" spans="1:18" ht="19.149999999999999" customHeight="1" x14ac:dyDescent="0.2">
      <c r="A102" s="10">
        <v>202506</v>
      </c>
      <c r="B102" s="28">
        <v>3027232006</v>
      </c>
      <c r="C102" s="30"/>
      <c r="D102" s="11">
        <v>664070179</v>
      </c>
      <c r="E102" s="11">
        <v>0</v>
      </c>
      <c r="F102" s="31">
        <v>0</v>
      </c>
      <c r="G102" s="33"/>
      <c r="H102" s="12">
        <v>3691302185</v>
      </c>
      <c r="J102" s="20">
        <v>503174642</v>
      </c>
      <c r="K102" s="21">
        <v>72831880</v>
      </c>
      <c r="L102" s="21">
        <v>0</v>
      </c>
      <c r="M102" s="21">
        <v>201684035</v>
      </c>
      <c r="N102" s="36">
        <v>0</v>
      </c>
      <c r="O102" s="37"/>
      <c r="P102" s="22">
        <v>777690557</v>
      </c>
      <c r="R102" s="18">
        <v>2913611628</v>
      </c>
    </row>
    <row r="103" spans="1:18" ht="19.149999999999999" customHeight="1" x14ac:dyDescent="0.2">
      <c r="A103" s="10">
        <v>202507</v>
      </c>
      <c r="B103" s="28">
        <v>3257474825</v>
      </c>
      <c r="C103" s="30"/>
      <c r="D103" s="11">
        <v>760966914</v>
      </c>
      <c r="E103" s="11">
        <v>0</v>
      </c>
      <c r="F103" s="31">
        <v>0</v>
      </c>
      <c r="G103" s="33"/>
      <c r="H103" s="12">
        <v>4018441739</v>
      </c>
      <c r="J103" s="20">
        <v>445324864</v>
      </c>
      <c r="K103" s="21">
        <v>128988402</v>
      </c>
      <c r="L103" s="21">
        <v>0</v>
      </c>
      <c r="M103" s="21">
        <v>200306901</v>
      </c>
      <c r="N103" s="36">
        <v>0</v>
      </c>
      <c r="O103" s="37"/>
      <c r="P103" s="22">
        <v>774620167</v>
      </c>
      <c r="R103" s="18">
        <v>3243821572</v>
      </c>
    </row>
    <row r="104" spans="1:18" ht="19.149999999999999" customHeight="1" x14ac:dyDescent="0.2">
      <c r="A104" s="10">
        <v>202508</v>
      </c>
      <c r="B104" s="28">
        <v>3019347411</v>
      </c>
      <c r="C104" s="30"/>
      <c r="D104" s="11">
        <v>933917641</v>
      </c>
      <c r="E104" s="11">
        <v>0</v>
      </c>
      <c r="F104" s="31">
        <v>0</v>
      </c>
      <c r="G104" s="33"/>
      <c r="H104" s="12">
        <v>3953265052</v>
      </c>
      <c r="J104" s="20">
        <v>547523066</v>
      </c>
      <c r="K104" s="21">
        <v>15214537</v>
      </c>
      <c r="L104" s="21">
        <v>0</v>
      </c>
      <c r="M104" s="21">
        <v>198956662</v>
      </c>
      <c r="N104" s="36">
        <v>0</v>
      </c>
      <c r="O104" s="37"/>
      <c r="P104" s="22">
        <v>761694265</v>
      </c>
      <c r="R104" s="18">
        <v>3191570787</v>
      </c>
    </row>
    <row r="105" spans="1:18" ht="19.149999999999999" customHeight="1" x14ac:dyDescent="0.2">
      <c r="A105" s="10">
        <v>202509</v>
      </c>
      <c r="B105" s="28">
        <v>3309856302</v>
      </c>
      <c r="C105" s="30"/>
      <c r="D105" s="11">
        <v>710040695</v>
      </c>
      <c r="E105" s="11">
        <v>425978682</v>
      </c>
      <c r="F105" s="31">
        <v>0</v>
      </c>
      <c r="G105" s="33"/>
      <c r="H105" s="12">
        <v>4445875679</v>
      </c>
      <c r="J105" s="20">
        <v>511012732</v>
      </c>
      <c r="K105" s="21">
        <v>18503998</v>
      </c>
      <c r="L105" s="21">
        <v>0</v>
      </c>
      <c r="M105" s="21">
        <v>206403409</v>
      </c>
      <c r="N105" s="36">
        <v>0</v>
      </c>
      <c r="O105" s="37"/>
      <c r="P105" s="22">
        <v>735920139</v>
      </c>
      <c r="R105" s="18">
        <v>3709955540</v>
      </c>
    </row>
    <row r="106" spans="1:18" ht="19.149999999999999" customHeight="1" x14ac:dyDescent="0.2">
      <c r="A106" s="10">
        <v>202510</v>
      </c>
      <c r="B106" s="28">
        <v>3498965001</v>
      </c>
      <c r="C106" s="30"/>
      <c r="D106" s="11">
        <v>711715203</v>
      </c>
      <c r="E106" s="11">
        <v>0</v>
      </c>
      <c r="F106" s="31">
        <v>0</v>
      </c>
      <c r="G106" s="33"/>
      <c r="H106" s="12">
        <v>4210680204</v>
      </c>
      <c r="J106" s="20">
        <v>579493042</v>
      </c>
      <c r="K106" s="21">
        <v>5313359</v>
      </c>
      <c r="L106" s="21">
        <v>0</v>
      </c>
      <c r="M106" s="21">
        <v>214388265</v>
      </c>
      <c r="N106" s="36">
        <v>0</v>
      </c>
      <c r="O106" s="37"/>
      <c r="P106" s="22">
        <v>799194666</v>
      </c>
      <c r="R106" s="18">
        <v>3411485538</v>
      </c>
    </row>
    <row r="107" spans="1:18" ht="19.149999999999999" customHeight="1" x14ac:dyDescent="0.2">
      <c r="A107" s="10">
        <v>202511</v>
      </c>
      <c r="B107" s="28">
        <v>3171932157</v>
      </c>
      <c r="C107" s="30"/>
      <c r="D107" s="11">
        <v>603200799</v>
      </c>
      <c r="E107" s="11">
        <v>0</v>
      </c>
      <c r="F107" s="31">
        <v>0</v>
      </c>
      <c r="G107" s="33"/>
      <c r="H107" s="12">
        <v>3775132956</v>
      </c>
      <c r="J107" s="20">
        <v>540773175</v>
      </c>
      <c r="K107" s="21">
        <v>132341174</v>
      </c>
      <c r="L107" s="21">
        <v>0</v>
      </c>
      <c r="M107" s="21">
        <v>217172856</v>
      </c>
      <c r="N107" s="36">
        <v>0</v>
      </c>
      <c r="O107" s="37"/>
      <c r="P107" s="22">
        <v>890287205</v>
      </c>
      <c r="R107" s="18">
        <v>2884845751</v>
      </c>
    </row>
    <row r="108" spans="1:18" ht="19.149999999999999" customHeight="1" x14ac:dyDescent="0.2">
      <c r="A108" s="10">
        <v>202512</v>
      </c>
      <c r="B108" s="28">
        <v>3240908933</v>
      </c>
      <c r="C108" s="30"/>
      <c r="D108" s="11">
        <v>674401380</v>
      </c>
      <c r="E108" s="11">
        <v>0</v>
      </c>
      <c r="F108" s="31">
        <v>0</v>
      </c>
      <c r="G108" s="33"/>
      <c r="H108" s="12">
        <v>3915310313</v>
      </c>
      <c r="J108" s="20">
        <v>531311019</v>
      </c>
      <c r="K108" s="21">
        <v>54579097</v>
      </c>
      <c r="L108" s="21">
        <v>0</v>
      </c>
      <c r="M108" s="21">
        <v>205732985</v>
      </c>
      <c r="N108" s="36">
        <v>0</v>
      </c>
      <c r="O108" s="37"/>
      <c r="P108" s="22">
        <v>791623101</v>
      </c>
      <c r="R108" s="18">
        <v>3123687212</v>
      </c>
    </row>
    <row r="109" spans="1:18" ht="19.149999999999999" customHeight="1" x14ac:dyDescent="0.2">
      <c r="A109" s="10">
        <v>202601</v>
      </c>
      <c r="B109" s="28">
        <v>3571451962</v>
      </c>
      <c r="C109" s="30"/>
      <c r="D109" s="11">
        <v>726552079</v>
      </c>
      <c r="E109" s="11">
        <v>0</v>
      </c>
      <c r="F109" s="31">
        <v>0</v>
      </c>
      <c r="G109" s="33"/>
      <c r="H109" s="12">
        <v>4298004041</v>
      </c>
      <c r="J109" s="20">
        <v>546375259</v>
      </c>
      <c r="K109" s="21">
        <v>32755206</v>
      </c>
      <c r="L109" s="21">
        <v>0</v>
      </c>
      <c r="M109" s="21">
        <v>211066958</v>
      </c>
      <c r="N109" s="36">
        <v>0</v>
      </c>
      <c r="O109" s="37"/>
      <c r="P109" s="22">
        <v>790197423</v>
      </c>
      <c r="R109" s="18">
        <v>3507806618</v>
      </c>
    </row>
    <row r="110" spans="1:18" s="3" customFormat="1" ht="29.45" customHeight="1" x14ac:dyDescent="0.2">
      <c r="A110" s="7" t="s">
        <v>0</v>
      </c>
      <c r="B110" s="14">
        <v>193785750590</v>
      </c>
      <c r="C110" s="16"/>
      <c r="D110" s="13">
        <v>38414962579</v>
      </c>
      <c r="E110" s="13">
        <v>4291952267</v>
      </c>
      <c r="F110" s="14">
        <v>16007603</v>
      </c>
      <c r="G110" s="19"/>
      <c r="H110" s="14">
        <v>236508673039</v>
      </c>
      <c r="J110" s="16">
        <v>25805602786</v>
      </c>
      <c r="K110" s="13">
        <v>4816776504</v>
      </c>
      <c r="L110" s="13">
        <v>0</v>
      </c>
      <c r="M110" s="13">
        <v>13309409054</v>
      </c>
      <c r="N110" s="14">
        <v>113834837</v>
      </c>
      <c r="O110" s="19"/>
      <c r="P110" s="14">
        <v>44045623181</v>
      </c>
      <c r="R110" s="19">
        <v>192463049858</v>
      </c>
    </row>
    <row r="111" spans="1:18" ht="5.25" customHeight="1" x14ac:dyDescent="0.2">
      <c r="E111" s="1"/>
      <c r="R111" s="6"/>
    </row>
    <row r="112" spans="1:18" ht="11.25" customHeight="1" x14ac:dyDescent="0.2">
      <c r="A112" s="2" t="s">
        <v>44</v>
      </c>
      <c r="B112" s="1"/>
      <c r="C112" s="1"/>
      <c r="J112" s="1"/>
      <c r="K112" s="1"/>
      <c r="L112" s="1"/>
      <c r="M112" s="1"/>
      <c r="N112" s="5"/>
      <c r="O112" s="5"/>
    </row>
    <row r="113" spans="1:18" ht="11.25" customHeight="1" x14ac:dyDescent="0.2">
      <c r="A113" s="2" t="s">
        <v>29</v>
      </c>
      <c r="B113" s="1"/>
      <c r="C113" s="1"/>
      <c r="J113" s="1"/>
      <c r="K113" s="1"/>
      <c r="L113" s="1"/>
      <c r="M113" s="1"/>
      <c r="N113" s="1"/>
      <c r="O113" s="1"/>
      <c r="P113" s="6"/>
      <c r="R113" s="5"/>
    </row>
    <row r="114" spans="1:18" ht="15" customHeight="1" x14ac:dyDescent="0.2">
      <c r="A114" s="39" t="s">
        <v>11</v>
      </c>
      <c r="B114" s="25" t="s">
        <v>21</v>
      </c>
      <c r="C114" s="25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</row>
    <row r="115" spans="1:18" x14ac:dyDescent="0.2">
      <c r="A115" s="39"/>
      <c r="B115" s="2" t="s">
        <v>22</v>
      </c>
      <c r="D115" s="1"/>
      <c r="J115" s="1"/>
      <c r="K115" s="1"/>
      <c r="L115" s="1"/>
      <c r="M115" s="1"/>
      <c r="N115" s="5"/>
      <c r="O115" s="5"/>
      <c r="P115" s="6"/>
    </row>
    <row r="116" spans="1:18" x14ac:dyDescent="0.2">
      <c r="A116" s="39" t="s">
        <v>19</v>
      </c>
      <c r="B116" s="2" t="s">
        <v>23</v>
      </c>
      <c r="P116" s="6"/>
      <c r="R116" s="6"/>
    </row>
    <row r="117" spans="1:18" x14ac:dyDescent="0.2">
      <c r="A117" s="39" t="s">
        <v>20</v>
      </c>
      <c r="B117" s="2" t="s">
        <v>16</v>
      </c>
      <c r="R117" s="27"/>
    </row>
    <row r="118" spans="1:18" x14ac:dyDescent="0.2">
      <c r="A118" s="39" t="s">
        <v>35</v>
      </c>
      <c r="B118" s="2" t="s">
        <v>36</v>
      </c>
      <c r="R118" s="27"/>
    </row>
    <row r="119" spans="1:18" x14ac:dyDescent="0.2">
      <c r="A119" s="39" t="s">
        <v>12</v>
      </c>
      <c r="B119" s="23" t="s">
        <v>25</v>
      </c>
      <c r="C119" s="23"/>
      <c r="D119" s="1"/>
      <c r="J119" s="1"/>
      <c r="K119" s="1"/>
      <c r="L119" s="1"/>
      <c r="M119" s="1"/>
      <c r="N119" s="5"/>
      <c r="O119" s="5"/>
      <c r="R119" s="27"/>
    </row>
    <row r="120" spans="1:18" x14ac:dyDescent="0.2">
      <c r="A120" s="39" t="s">
        <v>13</v>
      </c>
      <c r="B120" s="23" t="s">
        <v>26</v>
      </c>
      <c r="C120" s="23"/>
      <c r="D120" s="1"/>
    </row>
    <row r="121" spans="1:18" x14ac:dyDescent="0.2">
      <c r="A121" s="39" t="s">
        <v>14</v>
      </c>
      <c r="B121" s="23" t="s">
        <v>15</v>
      </c>
      <c r="C121" s="23"/>
      <c r="D121" s="1"/>
      <c r="R121" s="5"/>
    </row>
    <row r="122" spans="1:18" x14ac:dyDescent="0.2">
      <c r="A122" s="39" t="s">
        <v>45</v>
      </c>
      <c r="B122" s="23" t="s">
        <v>40</v>
      </c>
      <c r="C122" s="23"/>
      <c r="R122" s="5"/>
    </row>
    <row r="123" spans="1:18" x14ac:dyDescent="0.2">
      <c r="A123" s="39" t="s">
        <v>38</v>
      </c>
      <c r="B123" s="2" t="s">
        <v>39</v>
      </c>
    </row>
    <row r="124" spans="1:18" x14ac:dyDescent="0.2">
      <c r="A124" s="39" t="s">
        <v>42</v>
      </c>
      <c r="B124" s="2" t="s">
        <v>43</v>
      </c>
    </row>
    <row r="125" spans="1:18" x14ac:dyDescent="0.2">
      <c r="A125" s="39"/>
    </row>
  </sheetData>
  <mergeCells count="2">
    <mergeCell ref="A1:R1"/>
    <mergeCell ref="A2:R2"/>
  </mergeCells>
  <pageMargins left="0.47" right="0.35" top="0.75" bottom="0.75" header="0.3" footer="0.3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SANNA_FONDO</vt:lpstr>
    </vt:vector>
  </TitlesOfParts>
  <Company>suseso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Ordenes</dc:creator>
  <cp:lastModifiedBy>Hortensia M Fernandez</cp:lastModifiedBy>
  <cp:lastPrinted>2022-11-16T11:58:53Z</cp:lastPrinted>
  <dcterms:created xsi:type="dcterms:W3CDTF">2020-10-15T15:00:26Z</dcterms:created>
  <dcterms:modified xsi:type="dcterms:W3CDTF">2026-03-05T12:13:01Z</dcterms:modified>
</cp:coreProperties>
</file>